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6CC380B-012D-48C1-8428-4D03B9A90095}" xr6:coauthVersionLast="47" xr6:coauthVersionMax="47" xr10:uidLastSave="{00000000-0000-0000-0000-000000000000}"/>
  <bookViews>
    <workbookView xWindow="405" yWindow="630" windowWidth="18750" windowHeight="151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 s="1"/>
  <c r="D8" i="1"/>
  <c r="D7" i="1"/>
  <c r="D24" i="1"/>
  <c r="D28" i="1" s="1"/>
  <c r="D21" i="1"/>
  <c r="D26" i="1" s="1"/>
  <c r="D20" i="1"/>
  <c r="D19" i="1"/>
  <c r="D18" i="1"/>
  <c r="D17" i="1"/>
  <c r="D15" i="1"/>
  <c r="D14" i="1"/>
  <c r="D13" i="1"/>
  <c r="F11" i="1"/>
  <c r="D10" i="1"/>
  <c r="D9" i="1"/>
  <c r="F6" i="1"/>
  <c r="D6" i="1" l="1"/>
  <c r="D16" i="1" s="1"/>
  <c r="D25" i="1" s="1"/>
  <c r="F25" i="1" s="1"/>
  <c r="F26" i="1"/>
  <c r="F16" i="1"/>
  <c r="F22" i="1" s="1"/>
  <c r="D27" i="1" l="1"/>
  <c r="F27" i="1" s="1"/>
</calcChain>
</file>

<file path=xl/sharedStrings.xml><?xml version="1.0" encoding="utf-8"?>
<sst xmlns="http://schemas.openxmlformats.org/spreadsheetml/2006/main" count="67" uniqueCount="45">
  <si>
    <t xml:space="preserve">คำนวณต้นทุนการผลิตอ้อยโรงงาน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</si>
  <si>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(ใส่ตัวเลขของตนเองแทน ในช่องสีเหลือง )  เป็นการคิดคำนวณต้นทุนอย่างง่ายเท่านั้น </t>
    </r>
  </si>
  <si>
    <t>จำนวนปี</t>
  </si>
  <si>
    <t xml:space="preserve"> ปี (ตอ) ไม่รวมปีปลูก</t>
  </si>
  <si>
    <t xml:space="preserve"> </t>
  </si>
  <si>
    <r>
      <t xml:space="preserve"> พื้นที่เพาะปลูก แปลงที่คำนวณ ระบุจำนวน (ไร่) 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</si>
  <si>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</si>
  <si>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>ต้นทุนปีปลูก</t>
  </si>
  <si>
    <t xml:space="preserve"> 1. ค่าใช้จ่าย      </t>
  </si>
  <si>
    <t>ปีปลูกทั้งแปลง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</si>
  <si>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</si>
  <si>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</si>
  <si>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</si>
  <si>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</si>
  <si>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</si>
  <si>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พรวนดิน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</si>
  <si>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</si>
  <si>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</si>
  <si>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</si>
  <si>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</si>
  <si>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</si>
  <si>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</si>
  <si>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</si>
  <si>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</si>
  <si>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</si>
  <si>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</si>
  <si>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</si>
  <si>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</si>
  <si>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</si>
  <si>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</si>
  <si>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</si>
  <si>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ตัน</t>
  </si>
  <si>
    <t>3. ราคาที่คาดว่าจะขายได้</t>
  </si>
  <si>
    <t>บาทต่อตัน</t>
  </si>
  <si>
    <t xml:space="preserve"> ต้นทุนปีปลูกทั้งแปลง 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</si>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</sst>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Calibri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FF"/>
      <name val="Browallia New"/>
      <family val="2"/>
    </font>
    <font>
      <b/>
      <sz val="20"/>
      <color rgb="FFFF000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7"/>
      <color rgb="FFFF0000"/>
      <name val="Browallia New"/>
      <family val="2"/>
    </font>
    <font>
      <b/>
      <sz val="18"/>
      <color theme="1"/>
      <name val="Browallia New"/>
      <family val="2"/>
    </font>
    <font>
      <sz val="18"/>
      <color rgb="FF0000FF"/>
      <name val="Browallia New"/>
      <family val="2"/>
    </font>
    <font>
      <sz val="18"/>
      <color rgb="FFFF0000"/>
      <name val="Browallia New"/>
      <family val="2"/>
    </font>
    <font>
      <b/>
      <sz val="20"/>
      <color rgb="FF0000FF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0" fillId="3" borderId="1" xfId="0" applyFont="1" applyFill="1" applyBorder="1"/>
    <xf numFmtId="0" fontId="2" fillId="6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0" borderId="0" xfId="0" applyFont="1" applyBorder="1"/>
    <xf numFmtId="0" fontId="13" fillId="7" borderId="2" xfId="0" applyFont="1" applyFill="1" applyBorder="1"/>
    <xf numFmtId="0" fontId="13" fillId="7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5" fillId="8" borderId="1" xfId="0" applyFont="1" applyFill="1" applyBorder="1"/>
    <xf numFmtId="164" fontId="15" fillId="8" borderId="1" xfId="1" applyFont="1" applyFill="1" applyBorder="1"/>
    <xf numFmtId="4" fontId="15" fillId="0" borderId="1" xfId="0" applyNumberFormat="1" applyFont="1" applyBorder="1"/>
    <xf numFmtId="0" fontId="2" fillId="3" borderId="1" xfId="0" applyFont="1" applyFill="1" applyBorder="1"/>
    <xf numFmtId="4" fontId="16" fillId="9" borderId="4" xfId="0" applyNumberFormat="1" applyFont="1" applyFill="1" applyBorder="1"/>
    <xf numFmtId="0" fontId="2" fillId="0" borderId="1" xfId="0" applyFont="1" applyBorder="1"/>
    <xf numFmtId="4" fontId="2" fillId="9" borderId="1" xfId="0" applyNumberFormat="1" applyFont="1" applyFill="1" applyBorder="1"/>
    <xf numFmtId="164" fontId="15" fillId="9" borderId="1" xfId="1" applyFont="1" applyFill="1" applyBorder="1"/>
    <xf numFmtId="164" fontId="15" fillId="3" borderId="1" xfId="1" applyFont="1" applyFill="1" applyBorder="1"/>
    <xf numFmtId="4" fontId="17" fillId="8" borderId="1" xfId="0" applyNumberFormat="1" applyFont="1" applyFill="1" applyBorder="1"/>
    <xf numFmtId="4" fontId="17" fillId="0" borderId="1" xfId="0" applyNumberFormat="1" applyFont="1" applyBorder="1"/>
    <xf numFmtId="4" fontId="2" fillId="3" borderId="1" xfId="0" applyNumberFormat="1" applyFont="1" applyFill="1" applyBorder="1"/>
    <xf numFmtId="0" fontId="17" fillId="0" borderId="0" xfId="0" applyFont="1"/>
    <xf numFmtId="164" fontId="2" fillId="0" borderId="0" xfId="1" applyFont="1"/>
    <xf numFmtId="0" fontId="13" fillId="10" borderId="1" xfId="0" applyFont="1" applyFill="1" applyBorder="1"/>
    <xf numFmtId="0" fontId="2" fillId="6" borderId="4" xfId="0" applyFont="1" applyFill="1" applyBorder="1" applyAlignment="1">
      <alignment horizontal="center"/>
    </xf>
    <xf numFmtId="4" fontId="2" fillId="0" borderId="0" xfId="0" applyNumberFormat="1" applyFont="1"/>
    <xf numFmtId="164" fontId="18" fillId="11" borderId="1" xfId="1" applyFont="1" applyFill="1" applyBorder="1"/>
    <xf numFmtId="0" fontId="8" fillId="0" borderId="0" xfId="0" applyFont="1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6" borderId="0" xfId="0" applyFont="1" applyFill="1"/>
    <xf numFmtId="0" fontId="19" fillId="9" borderId="5" xfId="0" applyFont="1" applyFill="1" applyBorder="1"/>
    <xf numFmtId="4" fontId="12" fillId="9" borderId="6" xfId="0" applyNumberFormat="1" applyFont="1" applyFill="1" applyBorder="1"/>
    <xf numFmtId="0" fontId="2" fillId="0" borderId="7" xfId="0" applyFont="1" applyBorder="1" applyAlignment="1">
      <alignment horizontal="center"/>
    </xf>
    <xf numFmtId="0" fontId="20" fillId="13" borderId="6" xfId="0" applyFont="1" applyFill="1" applyBorder="1"/>
    <xf numFmtId="4" fontId="9" fillId="9" borderId="6" xfId="0" applyNumberFormat="1" applyFont="1" applyFill="1" applyBorder="1"/>
    <xf numFmtId="0" fontId="17" fillId="0" borderId="6" xfId="0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15" fillId="9" borderId="6" xfId="0" applyFont="1" applyFill="1" applyBorder="1"/>
    <xf numFmtId="4" fontId="15" fillId="9" borderId="6" xfId="0" applyNumberFormat="1" applyFont="1" applyFill="1" applyBorder="1"/>
    <xf numFmtId="0" fontId="2" fillId="9" borderId="6" xfId="0" applyFont="1" applyFill="1" applyBorder="1" applyAlignment="1">
      <alignment horizontal="center"/>
    </xf>
    <xf numFmtId="4" fontId="10" fillId="9" borderId="6" xfId="0" applyNumberFormat="1" applyFont="1" applyFill="1" applyBorder="1"/>
    <xf numFmtId="0" fontId="10" fillId="9" borderId="6" xfId="0" applyFont="1" applyFill="1" applyBorder="1" applyAlignment="1">
      <alignment horizontal="center"/>
    </xf>
    <xf numFmtId="0" fontId="19" fillId="14" borderId="8" xfId="0" applyFont="1" applyFill="1" applyBorder="1"/>
    <xf numFmtId="4" fontId="19" fillId="9" borderId="6" xfId="0" applyNumberFormat="1" applyFont="1" applyFill="1" applyBorder="1"/>
    <xf numFmtId="4" fontId="2" fillId="9" borderId="6" xfId="0" applyNumberFormat="1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9" borderId="0" xfId="0" applyFont="1" applyFill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9" fontId="22" fillId="0" borderId="0" xfId="0" applyNumberFormat="1" applyFont="1"/>
    <xf numFmtId="0" fontId="9" fillId="4" borderId="2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4" fontId="2" fillId="5" borderId="4" xfId="0" applyNumberFormat="1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164" fontId="2" fillId="4" borderId="1" xfId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9525</xdr:rowOff>
    </xdr:from>
    <xdr:to>
      <xdr:col>5</xdr:col>
      <xdr:colOff>19051</xdr:colOff>
      <xdr:row>2</xdr:row>
      <xdr:rowOff>11500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1" y="171450"/>
          <a:ext cx="6781800" cy="6115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163830</xdr:colOff>
      <xdr:row>24</xdr:row>
      <xdr:rowOff>66675</xdr:rowOff>
    </xdr:from>
    <xdr:to>
      <xdr:col>10</xdr:col>
      <xdr:colOff>485780</xdr:colOff>
      <xdr:row>25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212580" y="8220075"/>
          <a:ext cx="2665100" cy="6858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180975</xdr:colOff>
      <xdr:row>26</xdr:row>
      <xdr:rowOff>238125</xdr:rowOff>
    </xdr:from>
    <xdr:to>
      <xdr:col>10</xdr:col>
      <xdr:colOff>495300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229725" y="9258300"/>
          <a:ext cx="2657475" cy="70484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7</xdr:col>
      <xdr:colOff>28574</xdr:colOff>
      <xdr:row>3</xdr:row>
      <xdr:rowOff>47625</xdr:rowOff>
    </xdr:from>
    <xdr:to>
      <xdr:col>10</xdr:col>
      <xdr:colOff>495299</xdr:colOff>
      <xdr:row>7</xdr:row>
      <xdr:rowOff>266700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077324" y="1257300"/>
          <a:ext cx="28098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200025</xdr:colOff>
      <xdr:row>1</xdr:row>
      <xdr:rowOff>76200</xdr:rowOff>
    </xdr:from>
    <xdr:to>
      <xdr:col>7</xdr:col>
      <xdr:colOff>276225</xdr:colOff>
      <xdr:row>1</xdr:row>
      <xdr:rowOff>504825</xdr:rowOff>
    </xdr:to>
    <xdr:sp macro="" textlink="">
      <xdr:nvSpPr>
        <xdr:cNvPr id="6" name="Oval Callout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534400" y="238125"/>
          <a:ext cx="790575" cy="428625"/>
        </a:xfrm>
        <a:prstGeom prst="wedgeEllipseCallout">
          <a:avLst>
            <a:gd name="adj1" fmla="val -26857"/>
            <a:gd name="adj2" fmla="val 8027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</a:rPr>
            <a:t>ระบุ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2"/>
  <sheetViews>
    <sheetView tabSelected="1" topLeftCell="A3" workbookViewId="0">
      <selection activeCell="D18" sqref="D18"/>
    </sheetView>
  </sheetViews>
  <sheetFormatPr defaultRowHeight="25.5"/>
  <cols>
    <col min="1" max="1" width="2.7109375" style="1" customWidth="1"/>
    <col min="2" max="2" width="3.42578125" style="1" customWidth="1"/>
    <col min="3" max="3" width="51.7109375" style="1" customWidth="1"/>
    <col min="4" max="4" width="17.42578125" style="1" customWidth="1"/>
    <col min="5" max="5" width="19.7109375" style="2" customWidth="1"/>
    <col min="6" max="6" width="14.42578125" style="1" customWidth="1"/>
    <col min="7" max="7" width="9.42578125" style="1" customWidth="1"/>
    <col min="8" max="8" width="12.7109375" style="1" customWidth="1"/>
    <col min="9" max="14" width="9" style="1"/>
  </cols>
  <sheetData>
    <row r="2" spans="3:10" ht="38.25">
      <c r="C2" s="66" t="s">
        <v>0</v>
      </c>
      <c r="D2" s="67"/>
      <c r="E2" s="67"/>
    </row>
    <row r="3" spans="3:10" ht="30">
      <c r="C3" s="3" t="s">
        <v>1</v>
      </c>
      <c r="D3" s="4"/>
      <c r="E3" s="4"/>
      <c r="F3" s="5" t="s">
        <v>2</v>
      </c>
      <c r="G3" s="60"/>
      <c r="H3" s="6" t="s">
        <v>3</v>
      </c>
      <c r="I3" s="7"/>
      <c r="J3" s="1" t="s">
        <v>4</v>
      </c>
    </row>
    <row r="4" spans="3:10" ht="30">
      <c r="C4" s="8" t="s">
        <v>5</v>
      </c>
      <c r="D4" s="61">
        <v>1</v>
      </c>
      <c r="E4" s="9" t="s">
        <v>6</v>
      </c>
      <c r="F4" s="10" t="s">
        <v>7</v>
      </c>
      <c r="G4" s="11"/>
    </row>
    <row r="5" spans="3:10" ht="26.25">
      <c r="C5" s="12" t="s">
        <v>8</v>
      </c>
      <c r="D5" s="13"/>
      <c r="E5" s="14"/>
      <c r="F5" s="15" t="s">
        <v>9</v>
      </c>
    </row>
    <row r="6" spans="3:10" ht="26.25">
      <c r="C6" s="16" t="s">
        <v>10</v>
      </c>
      <c r="D6" s="17">
        <f>SUM(D7:D10)</f>
        <v>0</v>
      </c>
      <c r="E6" s="14" t="s">
        <v>11</v>
      </c>
      <c r="F6" s="18">
        <f>SUM(F7:F10)</f>
        <v>0</v>
      </c>
    </row>
    <row r="7" spans="3:10">
      <c r="C7" s="19" t="s">
        <v>12</v>
      </c>
      <c r="D7" s="20">
        <f>F7/(G3+1)</f>
        <v>0</v>
      </c>
      <c r="E7" s="14" t="s">
        <v>11</v>
      </c>
      <c r="F7" s="62"/>
    </row>
    <row r="8" spans="3:10">
      <c r="C8" s="19" t="s">
        <v>13</v>
      </c>
      <c r="D8" s="20">
        <f>F8/(G3+1)</f>
        <v>0</v>
      </c>
      <c r="E8" s="14" t="s">
        <v>11</v>
      </c>
      <c r="F8" s="63"/>
    </row>
    <row r="9" spans="3:10">
      <c r="C9" s="21" t="s">
        <v>14</v>
      </c>
      <c r="D9" s="22">
        <f>+F9</f>
        <v>0</v>
      </c>
      <c r="E9" s="14" t="s">
        <v>11</v>
      </c>
      <c r="F9" s="63"/>
      <c r="G9" s="1" t="s">
        <v>15</v>
      </c>
    </row>
    <row r="10" spans="3:10">
      <c r="C10" s="21" t="s">
        <v>16</v>
      </c>
      <c r="D10" s="22">
        <f>+F10</f>
        <v>0</v>
      </c>
      <c r="E10" s="14" t="s">
        <v>11</v>
      </c>
      <c r="F10" s="63"/>
      <c r="G10" s="1" t="s">
        <v>17</v>
      </c>
    </row>
    <row r="11" spans="3:10" ht="26.25">
      <c r="C11" s="16" t="s">
        <v>18</v>
      </c>
      <c r="D11" s="17">
        <f>SUM(D12:D15)</f>
        <v>0</v>
      </c>
      <c r="E11" s="14" t="s">
        <v>11</v>
      </c>
      <c r="F11" s="18">
        <f>SUM(F12:F15)</f>
        <v>0</v>
      </c>
    </row>
    <row r="12" spans="3:10">
      <c r="C12" s="19" t="s">
        <v>19</v>
      </c>
      <c r="D12" s="20">
        <f>F12/(G3+1)</f>
        <v>0</v>
      </c>
      <c r="E12" s="14" t="s">
        <v>11</v>
      </c>
      <c r="F12" s="62"/>
    </row>
    <row r="13" spans="3:10">
      <c r="C13" s="21" t="s">
        <v>20</v>
      </c>
      <c r="D13" s="22">
        <f>+F13</f>
        <v>0</v>
      </c>
      <c r="E13" s="14" t="s">
        <v>11</v>
      </c>
      <c r="F13" s="63"/>
    </row>
    <row r="14" spans="3:10">
      <c r="C14" s="21" t="s">
        <v>21</v>
      </c>
      <c r="D14" s="22">
        <f>+F14</f>
        <v>0</v>
      </c>
      <c r="E14" s="14" t="s">
        <v>11</v>
      </c>
      <c r="F14" s="63"/>
    </row>
    <row r="15" spans="3:10">
      <c r="C15" s="21" t="s">
        <v>22</v>
      </c>
      <c r="D15" s="22">
        <f>+F15</f>
        <v>0</v>
      </c>
      <c r="E15" s="14" t="s">
        <v>11</v>
      </c>
      <c r="F15" s="63"/>
    </row>
    <row r="16" spans="3:10" ht="26.25">
      <c r="C16" s="16" t="s">
        <v>23</v>
      </c>
      <c r="D16" s="17">
        <f>ROUND((D6+D11)*(G16/100)*(12/12),2)</f>
        <v>0</v>
      </c>
      <c r="E16" s="14" t="s">
        <v>11</v>
      </c>
      <c r="F16" s="23">
        <f>ROUND((F6+F11)*(G16/100)*(12/12),2)</f>
        <v>0</v>
      </c>
      <c r="G16" s="24">
        <v>7</v>
      </c>
      <c r="H16" s="1" t="s">
        <v>24</v>
      </c>
    </row>
    <row r="17" spans="1:14" ht="26.25">
      <c r="C17" s="16" t="s">
        <v>25</v>
      </c>
      <c r="D17" s="22">
        <f>+F17</f>
        <v>0</v>
      </c>
      <c r="E17" s="14" t="s">
        <v>11</v>
      </c>
      <c r="F17" s="63"/>
    </row>
    <row r="18" spans="1:14" ht="26.25">
      <c r="C18" s="16" t="s">
        <v>26</v>
      </c>
      <c r="D18" s="25">
        <f>+F18</f>
        <v>35.26</v>
      </c>
      <c r="E18" s="14" t="s">
        <v>11</v>
      </c>
      <c r="F18" s="26">
        <v>35.26</v>
      </c>
      <c r="G18" s="27">
        <v>45</v>
      </c>
      <c r="H18" s="9" t="s">
        <v>27</v>
      </c>
      <c r="I18" s="28" t="s">
        <v>28</v>
      </c>
    </row>
    <row r="19" spans="1:14" ht="26.25">
      <c r="C19" s="16" t="s">
        <v>29</v>
      </c>
      <c r="D19" s="25">
        <f>+F19</f>
        <v>2.99</v>
      </c>
      <c r="E19" s="14" t="s">
        <v>11</v>
      </c>
      <c r="F19" s="26">
        <v>2.99</v>
      </c>
      <c r="G19" s="27">
        <v>2.9</v>
      </c>
      <c r="H19" s="9" t="s">
        <v>27</v>
      </c>
      <c r="I19" s="28" t="s">
        <v>28</v>
      </c>
    </row>
    <row r="20" spans="1:14" ht="26.25">
      <c r="C20" s="12" t="s">
        <v>30</v>
      </c>
      <c r="D20" s="22">
        <f>+F20</f>
        <v>0</v>
      </c>
      <c r="E20" s="14" t="s">
        <v>31</v>
      </c>
      <c r="F20" s="64"/>
      <c r="H20" s="29"/>
    </row>
    <row r="21" spans="1:14" ht="26.25">
      <c r="C21" s="30" t="s">
        <v>32</v>
      </c>
      <c r="D21" s="22">
        <f>+F21</f>
        <v>0</v>
      </c>
      <c r="E21" s="31" t="s">
        <v>33</v>
      </c>
      <c r="F21" s="65"/>
    </row>
    <row r="22" spans="1:14" ht="30">
      <c r="D22" s="32"/>
      <c r="F22" s="33">
        <f>+(F6+F11+F16+F17+(F18)+(F19))</f>
        <v>38.25</v>
      </c>
      <c r="G22" s="34" t="s">
        <v>34</v>
      </c>
    </row>
    <row r="23" spans="1:14" ht="26.25" thickBot="1">
      <c r="B23" s="35"/>
      <c r="C23" s="35"/>
      <c r="D23" s="35"/>
      <c r="E23" s="36"/>
      <c r="F23" s="35"/>
      <c r="G23" s="35"/>
      <c r="H23" s="35"/>
    </row>
    <row r="24" spans="1:14" ht="30.75" thickBot="1">
      <c r="B24" s="37"/>
      <c r="C24" s="38" t="s">
        <v>35</v>
      </c>
      <c r="D24" s="39">
        <f>D4</f>
        <v>1</v>
      </c>
      <c r="E24" s="40" t="s">
        <v>6</v>
      </c>
      <c r="F24" s="37"/>
      <c r="G24" s="37"/>
      <c r="H24" s="37"/>
    </row>
    <row r="25" spans="1:14" ht="30.75" thickBot="1">
      <c r="B25" s="37"/>
      <c r="C25" s="41" t="s">
        <v>36</v>
      </c>
      <c r="D25" s="42">
        <f>D6+D11+D16+D17+(D18)+(D19)</f>
        <v>38.25</v>
      </c>
      <c r="E25" s="43" t="s">
        <v>37</v>
      </c>
      <c r="F25" s="42">
        <f>D25/D24</f>
        <v>38.25</v>
      </c>
      <c r="G25" s="44" t="s">
        <v>38</v>
      </c>
      <c r="H25" s="37"/>
    </row>
    <row r="26" spans="1:14" ht="27" thickBot="1">
      <c r="B26" s="37"/>
      <c r="C26" s="45" t="s">
        <v>39</v>
      </c>
      <c r="D26" s="46">
        <f>D21*D20</f>
        <v>0</v>
      </c>
      <c r="E26" s="47" t="s">
        <v>37</v>
      </c>
      <c r="F26" s="48">
        <f>D26/D24</f>
        <v>0</v>
      </c>
      <c r="G26" s="49" t="s">
        <v>38</v>
      </c>
      <c r="H26" s="37"/>
    </row>
    <row r="27" spans="1:14" ht="27" thickBot="1">
      <c r="B27" s="37"/>
      <c r="C27" s="45" t="s">
        <v>40</v>
      </c>
      <c r="D27" s="46">
        <f>D26-D25</f>
        <v>-38.25</v>
      </c>
      <c r="E27" s="47" t="s">
        <v>37</v>
      </c>
      <c r="F27" s="48">
        <f>D27/D24</f>
        <v>-38.25</v>
      </c>
      <c r="G27" s="49" t="s">
        <v>38</v>
      </c>
      <c r="H27" s="37"/>
    </row>
    <row r="28" spans="1:14" ht="30.75" thickBot="1">
      <c r="B28" s="37"/>
      <c r="C28" s="50" t="s">
        <v>41</v>
      </c>
      <c r="D28" s="51">
        <f>+F28*D24</f>
        <v>10482.129999999999</v>
      </c>
      <c r="E28" s="52" t="s">
        <v>37</v>
      </c>
      <c r="F28" s="51">
        <v>10482.129999999999</v>
      </c>
      <c r="G28" s="53" t="s">
        <v>38</v>
      </c>
      <c r="H28" s="37"/>
    </row>
    <row r="29" spans="1:14">
      <c r="B29" s="37"/>
      <c r="C29" s="37"/>
      <c r="D29" s="54"/>
      <c r="E29" s="14"/>
      <c r="F29" s="54"/>
      <c r="G29" s="37"/>
      <c r="H29" s="37"/>
    </row>
    <row r="30" spans="1:14">
      <c r="B30" s="55"/>
      <c r="D30" s="32"/>
      <c r="F30" s="32"/>
    </row>
    <row r="31" spans="1:14" ht="22.5">
      <c r="A31" s="56"/>
      <c r="B31" s="56"/>
      <c r="C31" s="57" t="s">
        <v>42</v>
      </c>
      <c r="D31" s="56"/>
      <c r="E31" s="58"/>
      <c r="F31" s="59" t="s">
        <v>43</v>
      </c>
      <c r="G31" s="56"/>
      <c r="H31" s="56"/>
      <c r="I31" s="56"/>
      <c r="J31" s="56"/>
      <c r="K31" s="56"/>
      <c r="L31" s="56"/>
      <c r="M31" s="56"/>
      <c r="N31" s="56"/>
    </row>
    <row r="32" spans="1:14" ht="22.5">
      <c r="A32" s="56"/>
      <c r="B32" s="56"/>
      <c r="C32" s="57" t="s">
        <v>44</v>
      </c>
      <c r="D32" s="56"/>
      <c r="E32" s="58"/>
      <c r="F32" s="56"/>
      <c r="G32" s="56"/>
      <c r="H32" s="56"/>
      <c r="I32" s="56"/>
      <c r="J32" s="56"/>
      <c r="K32" s="56"/>
      <c r="L32" s="56"/>
      <c r="M32" s="56"/>
      <c r="N32" s="56"/>
    </row>
  </sheetData>
  <sheetProtection algorithmName="SHA-512" hashValue="CMrNPX2erajfvO9rNB/of162Juk29mc/qWd3BI/jAuyK2iSG+Pwg8Uhd5QIb2Lkf7SGK2Pv0JkyHRZGQUjQYOg==" saltValue="Yd33klbwgJTTTxiLyP1ktQ==" spinCount="100000" sheet="1" objects="1" scenarios="1"/>
  <protectedRanges>
    <protectedRange sqref="D4 F7:F10 F12:F15 D7:D10 F17 D12:D15 D17:D21" name="ช่วง1"/>
  </protectedRanges>
  <mergeCells count="1">
    <mergeCell ref="C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dell</cp:lastModifiedBy>
  <dcterms:created xsi:type="dcterms:W3CDTF">2017-02-08T07:13:43Z</dcterms:created>
  <dcterms:modified xsi:type="dcterms:W3CDTF">2021-07-20T08:49:12Z</dcterms:modified>
</cp:coreProperties>
</file>