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W:\งานงบประมาณและการเงิน\6. รายงานผลการปฏิบัติงานและการใช้จ่ายเงิน รายไตรมาส\2566 พลางก่อน และ 67\Q3\"/>
    </mc:Choice>
  </mc:AlternateContent>
  <xr:revisionPtr revIDLastSave="0" documentId="13_ncr:1_{3506EC93-5FBF-4ABC-9EE1-1A63DF9D99D9}" xr6:coauthVersionLast="45" xr6:coauthVersionMax="47" xr10:uidLastSave="{00000000-0000-0000-0000-000000000000}"/>
  <bookViews>
    <workbookView xWindow="-120" yWindow="-120" windowWidth="24240" windowHeight="13020" firstSheet="1" activeTab="4" xr2:uid="{00000000-000D-0000-FFFF-FFFF00000000}"/>
  </bookViews>
  <sheets>
    <sheet name="form1. งานพื้นฐาน" sheetId="1" r:id="rId1"/>
    <sheet name="from2 งานยุทธฯ-1จัดทำสารสนเทศฯ" sheetId="2" r:id="rId2"/>
    <sheet name="from2. งานยุทธฯ-2ประยุกต์" sheetId="4" r:id="rId3"/>
    <sheet name="from3 งานยุทธฯ-ฐานราก" sheetId="5" r:id="rId4"/>
    <sheet name="สรุป1+2+3" sheetId="3" r:id="rId5"/>
  </sheets>
  <definedNames>
    <definedName name="_xlnm.Print_Area" localSheetId="0">'form1. งานพื้นฐาน'!$A$1:$N$241</definedName>
    <definedName name="_xlnm.Print_Area" localSheetId="1">'from2 งานยุทธฯ-1จัดทำสารสนเทศฯ'!$A$1:$O$323</definedName>
    <definedName name="_xlnm.Print_Area" localSheetId="2">'from2. งานยุทธฯ-2ประยุกต์'!$A$1:$Q$62</definedName>
    <definedName name="_xlnm.Print_Area" localSheetId="3">'from3 งานยุทธฯ-ฐานราก'!$A$1:$N$111</definedName>
    <definedName name="_xlnm.Print_Titles" localSheetId="0">'form1. งานพื้นฐาน'!$7:$9</definedName>
  </definedNames>
  <calcPr calcId="191029"/>
</workbook>
</file>

<file path=xl/calcChain.xml><?xml version="1.0" encoding="utf-8"?>
<calcChain xmlns="http://schemas.openxmlformats.org/spreadsheetml/2006/main">
  <c r="D111" i="1" l="1"/>
  <c r="I111" i="1"/>
  <c r="I155" i="1"/>
  <c r="I166" i="1"/>
  <c r="I187" i="1"/>
  <c r="I202" i="1"/>
  <c r="I216" i="1"/>
  <c r="K305" i="2"/>
  <c r="K65" i="2"/>
  <c r="J65" i="2"/>
  <c r="I65" i="2"/>
  <c r="K241" i="1"/>
  <c r="L249" i="1"/>
  <c r="F305" i="2" l="1"/>
  <c r="B12" i="4"/>
  <c r="B11" i="2"/>
  <c r="B10" i="2" l="1"/>
  <c r="B15" i="3"/>
  <c r="B110" i="5" l="1"/>
  <c r="B24" i="5"/>
  <c r="J235" i="1" l="1"/>
  <c r="B33" i="4"/>
  <c r="E55" i="2" l="1"/>
  <c r="I165" i="1" l="1"/>
  <c r="I298" i="2" l="1"/>
  <c r="J298" i="2"/>
  <c r="D298" i="2"/>
  <c r="F295" i="2"/>
  <c r="F298" i="2" s="1"/>
  <c r="K295" i="2"/>
  <c r="K298" i="2" s="1"/>
  <c r="J129" i="2" l="1"/>
  <c r="I129" i="2"/>
  <c r="H129" i="2"/>
  <c r="G129" i="2"/>
  <c r="E129" i="2"/>
  <c r="D129" i="2"/>
  <c r="C129" i="2"/>
  <c r="B129" i="2"/>
  <c r="K128" i="2"/>
  <c r="F128" i="2"/>
  <c r="K127" i="2"/>
  <c r="F127" i="2"/>
  <c r="K126" i="2"/>
  <c r="F126" i="2"/>
  <c r="K125" i="2"/>
  <c r="F125" i="2"/>
  <c r="K124" i="2"/>
  <c r="F124" i="2"/>
  <c r="J120" i="2"/>
  <c r="I120" i="2"/>
  <c r="H120" i="2"/>
  <c r="G120" i="2"/>
  <c r="E120" i="2"/>
  <c r="D120" i="2"/>
  <c r="C120" i="2"/>
  <c r="B120" i="2"/>
  <c r="K119" i="2"/>
  <c r="F119" i="2"/>
  <c r="K118" i="2"/>
  <c r="F118" i="2"/>
  <c r="K117" i="2"/>
  <c r="F117" i="2"/>
  <c r="K116" i="2"/>
  <c r="F116" i="2"/>
  <c r="K115" i="2"/>
  <c r="F115" i="2"/>
  <c r="J112" i="2"/>
  <c r="I112" i="2"/>
  <c r="H112" i="2"/>
  <c r="G112" i="2"/>
  <c r="E112" i="2"/>
  <c r="D112" i="2"/>
  <c r="C112" i="2"/>
  <c r="B112" i="2"/>
  <c r="K111" i="2"/>
  <c r="F111" i="2"/>
  <c r="K110" i="2"/>
  <c r="F110" i="2"/>
  <c r="K109" i="2"/>
  <c r="F109" i="2"/>
  <c r="K108" i="2"/>
  <c r="F108" i="2"/>
  <c r="K107" i="2"/>
  <c r="F107" i="2"/>
  <c r="F129" i="2" l="1"/>
  <c r="K129" i="2"/>
  <c r="F112" i="2"/>
  <c r="K112" i="2"/>
  <c r="F120" i="2"/>
  <c r="K120" i="2"/>
  <c r="K28" i="5" l="1"/>
  <c r="K29" i="5"/>
  <c r="K30" i="5"/>
  <c r="E217" i="1" l="1"/>
  <c r="G217" i="1"/>
  <c r="H217" i="1"/>
  <c r="D217" i="1"/>
  <c r="C217" i="1"/>
  <c r="B217" i="1"/>
  <c r="K234" i="1"/>
  <c r="K233" i="1"/>
  <c r="K232" i="1"/>
  <c r="K235" i="1"/>
  <c r="K229" i="1"/>
  <c r="J229" i="1"/>
  <c r="K224" i="1"/>
  <c r="K223" i="1"/>
  <c r="J225" i="1"/>
  <c r="J221" i="1"/>
  <c r="I221" i="1"/>
  <c r="J219" i="1"/>
  <c r="I219" i="1"/>
  <c r="K219" i="1" s="1"/>
  <c r="H216" i="1"/>
  <c r="G216" i="1"/>
  <c r="E216" i="1"/>
  <c r="D216" i="1"/>
  <c r="C216" i="1"/>
  <c r="B216" i="1"/>
  <c r="K220" i="2"/>
  <c r="K221" i="2"/>
  <c r="K222" i="2"/>
  <c r="K223" i="2"/>
  <c r="K224" i="2"/>
  <c r="K219" i="2"/>
  <c r="K204" i="2"/>
  <c r="K205" i="2"/>
  <c r="K206" i="2"/>
  <c r="K207" i="2"/>
  <c r="K208" i="2"/>
  <c r="K203" i="2"/>
  <c r="K195" i="2"/>
  <c r="K221" i="1" l="1"/>
  <c r="I217" i="1"/>
  <c r="J216" i="1"/>
  <c r="J217" i="1"/>
  <c r="K225" i="1"/>
  <c r="K217" i="1" s="1"/>
  <c r="C202" i="1"/>
  <c r="D202" i="1"/>
  <c r="E202" i="1"/>
  <c r="G202" i="1"/>
  <c r="H202" i="1"/>
  <c r="J202" i="1"/>
  <c r="B202" i="1"/>
  <c r="F219" i="1"/>
  <c r="F221" i="1"/>
  <c r="K216" i="1" l="1"/>
  <c r="J55" i="2"/>
  <c r="F55" i="2"/>
  <c r="F54" i="2"/>
  <c r="K55" i="2" l="1"/>
  <c r="J293" i="2"/>
  <c r="I293" i="2"/>
  <c r="H293" i="2"/>
  <c r="G293" i="2"/>
  <c r="E293" i="2"/>
  <c r="D293" i="2"/>
  <c r="C293" i="2"/>
  <c r="B293" i="2"/>
  <c r="K292" i="2"/>
  <c r="F292" i="2"/>
  <c r="K291" i="2"/>
  <c r="F291" i="2"/>
  <c r="K290" i="2"/>
  <c r="F290" i="2"/>
  <c r="K289" i="2"/>
  <c r="F289" i="2"/>
  <c r="K288" i="2"/>
  <c r="F288" i="2"/>
  <c r="F300" i="2"/>
  <c r="K300" i="2"/>
  <c r="F301" i="2"/>
  <c r="K301" i="2"/>
  <c r="F302" i="2"/>
  <c r="K302" i="2"/>
  <c r="F303" i="2"/>
  <c r="K303" i="2"/>
  <c r="F304" i="2"/>
  <c r="K304" i="2"/>
  <c r="J286" i="2"/>
  <c r="I286" i="2"/>
  <c r="H286" i="2"/>
  <c r="G286" i="2"/>
  <c r="E286" i="2"/>
  <c r="D286" i="2"/>
  <c r="C286" i="2"/>
  <c r="B286" i="2"/>
  <c r="K285" i="2"/>
  <c r="F285" i="2"/>
  <c r="K284" i="2"/>
  <c r="F284" i="2"/>
  <c r="K283" i="2"/>
  <c r="F283" i="2"/>
  <c r="K282" i="2"/>
  <c r="F282" i="2"/>
  <c r="K281" i="2"/>
  <c r="F281" i="2"/>
  <c r="J279" i="2"/>
  <c r="I279" i="2"/>
  <c r="H279" i="2"/>
  <c r="G279" i="2"/>
  <c r="E279" i="2"/>
  <c r="D279" i="2"/>
  <c r="C279" i="2"/>
  <c r="B279" i="2"/>
  <c r="K278" i="2"/>
  <c r="F278" i="2"/>
  <c r="K277" i="2"/>
  <c r="F277" i="2"/>
  <c r="K276" i="2"/>
  <c r="F276" i="2"/>
  <c r="K275" i="2"/>
  <c r="F275" i="2"/>
  <c r="K274" i="2"/>
  <c r="F274" i="2"/>
  <c r="J272" i="2"/>
  <c r="I272" i="2"/>
  <c r="H272" i="2"/>
  <c r="G272" i="2"/>
  <c r="E272" i="2"/>
  <c r="D272" i="2"/>
  <c r="C272" i="2"/>
  <c r="B272" i="2"/>
  <c r="K271" i="2"/>
  <c r="F271" i="2"/>
  <c r="K270" i="2"/>
  <c r="F270" i="2"/>
  <c r="K269" i="2"/>
  <c r="F269" i="2"/>
  <c r="K268" i="2"/>
  <c r="F268" i="2"/>
  <c r="K267" i="2"/>
  <c r="F267" i="2"/>
  <c r="F286" i="2" l="1"/>
  <c r="F293" i="2"/>
  <c r="K286" i="2"/>
  <c r="K293" i="2"/>
  <c r="F279" i="2"/>
  <c r="K279" i="2"/>
  <c r="F272" i="2"/>
  <c r="K272" i="2"/>
  <c r="J61" i="4"/>
  <c r="I61" i="4"/>
  <c r="H61" i="4"/>
  <c r="G61" i="4"/>
  <c r="E61" i="4"/>
  <c r="D61" i="4"/>
  <c r="C61" i="4"/>
  <c r="B61" i="4"/>
  <c r="K60" i="4"/>
  <c r="F60" i="4"/>
  <c r="K59" i="4"/>
  <c r="F59" i="4"/>
  <c r="K58" i="4"/>
  <c r="F58" i="4"/>
  <c r="K57" i="4"/>
  <c r="F57" i="4"/>
  <c r="K56" i="4"/>
  <c r="F56" i="4"/>
  <c r="K55" i="4"/>
  <c r="F55" i="4"/>
  <c r="K54" i="4"/>
  <c r="F54" i="4"/>
  <c r="O52" i="4"/>
  <c r="J52" i="4"/>
  <c r="I52" i="4"/>
  <c r="H52" i="4"/>
  <c r="G52" i="4"/>
  <c r="E52" i="4"/>
  <c r="D52" i="4"/>
  <c r="C52" i="4"/>
  <c r="B52" i="4"/>
  <c r="O49" i="4"/>
  <c r="O30" i="4"/>
  <c r="C33" i="4"/>
  <c r="D33" i="4"/>
  <c r="E33" i="4"/>
  <c r="G33" i="4"/>
  <c r="H33" i="4"/>
  <c r="I33" i="4"/>
  <c r="J33" i="4"/>
  <c r="O33" i="4"/>
  <c r="F35" i="4"/>
  <c r="K35" i="4"/>
  <c r="F36" i="4"/>
  <c r="K36" i="4"/>
  <c r="F37" i="4"/>
  <c r="K37" i="4"/>
  <c r="F38" i="4"/>
  <c r="K38" i="4"/>
  <c r="F39" i="4"/>
  <c r="K39" i="4"/>
  <c r="B322" i="2"/>
  <c r="B317" i="2" s="1"/>
  <c r="B305" i="2"/>
  <c r="J322" i="2"/>
  <c r="J317" i="2" s="1"/>
  <c r="I322" i="2"/>
  <c r="I317" i="2" s="1"/>
  <c r="H322" i="2"/>
  <c r="H317" i="2" s="1"/>
  <c r="G322" i="2"/>
  <c r="G317" i="2" s="1"/>
  <c r="E322" i="2"/>
  <c r="E317" i="2" s="1"/>
  <c r="D322" i="2"/>
  <c r="D317" i="2" s="1"/>
  <c r="C322" i="2"/>
  <c r="C317" i="2" s="1"/>
  <c r="K321" i="2"/>
  <c r="F321" i="2"/>
  <c r="K320" i="2"/>
  <c r="F320" i="2"/>
  <c r="K319" i="2"/>
  <c r="F319" i="2"/>
  <c r="B265" i="2"/>
  <c r="B256" i="2" s="1"/>
  <c r="F225" i="1"/>
  <c r="K52" i="4" l="1"/>
  <c r="K61" i="4"/>
  <c r="F61" i="4"/>
  <c r="F52" i="4"/>
  <c r="F322" i="2"/>
  <c r="F317" i="2" s="1"/>
  <c r="K322" i="2"/>
  <c r="K317" i="2" s="1"/>
  <c r="J305" i="2" l="1"/>
  <c r="H305" i="2"/>
  <c r="G305" i="2"/>
  <c r="C305" i="2"/>
  <c r="J265" i="2"/>
  <c r="J256" i="2" s="1"/>
  <c r="I265" i="2"/>
  <c r="I256" i="2" s="1"/>
  <c r="H265" i="2"/>
  <c r="H256" i="2" s="1"/>
  <c r="G265" i="2"/>
  <c r="G256" i="2" s="1"/>
  <c r="E265" i="2"/>
  <c r="E256" i="2" s="1"/>
  <c r="D265" i="2"/>
  <c r="D256" i="2" s="1"/>
  <c r="C265" i="2"/>
  <c r="K264" i="2"/>
  <c r="F264" i="2"/>
  <c r="K263" i="2"/>
  <c r="F263" i="2"/>
  <c r="K262" i="2"/>
  <c r="F262" i="2"/>
  <c r="K261" i="2"/>
  <c r="F261" i="2"/>
  <c r="K260" i="2"/>
  <c r="F260" i="2"/>
  <c r="F235" i="1"/>
  <c r="F233" i="1"/>
  <c r="F234" i="1"/>
  <c r="F232" i="1"/>
  <c r="K228" i="1"/>
  <c r="K227" i="1"/>
  <c r="F229" i="1"/>
  <c r="F228" i="1"/>
  <c r="F227" i="1"/>
  <c r="F224" i="1"/>
  <c r="F223" i="1"/>
  <c r="F215" i="1"/>
  <c r="C256" i="2" l="1"/>
  <c r="F217" i="1"/>
  <c r="F216" i="1"/>
  <c r="K265" i="2"/>
  <c r="F265" i="2"/>
  <c r="F256" i="2" s="1"/>
  <c r="H24" i="5"/>
  <c r="K256" i="2" l="1"/>
  <c r="F15" i="5"/>
  <c r="J110" i="5"/>
  <c r="I110" i="5"/>
  <c r="H110" i="5"/>
  <c r="G110" i="5"/>
  <c r="E110" i="5"/>
  <c r="D110" i="5"/>
  <c r="C110" i="5"/>
  <c r="K109" i="5"/>
  <c r="F109" i="5"/>
  <c r="K108" i="5"/>
  <c r="F108" i="5"/>
  <c r="K107" i="5"/>
  <c r="F107" i="5"/>
  <c r="K106" i="5"/>
  <c r="F106" i="5"/>
  <c r="K105" i="5"/>
  <c r="F105" i="5"/>
  <c r="K104" i="5"/>
  <c r="F104" i="5"/>
  <c r="K103" i="5"/>
  <c r="F103" i="5"/>
  <c r="J101" i="5"/>
  <c r="I101" i="5"/>
  <c r="H101" i="5"/>
  <c r="G101" i="5"/>
  <c r="E101" i="5"/>
  <c r="D101" i="5"/>
  <c r="C101" i="5"/>
  <c r="B101" i="5"/>
  <c r="K100" i="5"/>
  <c r="F100" i="5"/>
  <c r="K99" i="5"/>
  <c r="F99" i="5"/>
  <c r="K98" i="5"/>
  <c r="F98" i="5"/>
  <c r="K97" i="5"/>
  <c r="F97" i="5"/>
  <c r="K96" i="5"/>
  <c r="F96" i="5"/>
  <c r="J91" i="5"/>
  <c r="I91" i="5"/>
  <c r="H91" i="5"/>
  <c r="G91" i="5"/>
  <c r="E91" i="5"/>
  <c r="D91" i="5"/>
  <c r="C91" i="5"/>
  <c r="B91" i="5"/>
  <c r="K90" i="5"/>
  <c r="F90" i="5"/>
  <c r="K89" i="5"/>
  <c r="F89" i="5"/>
  <c r="K88" i="5"/>
  <c r="F88" i="5"/>
  <c r="K87" i="5"/>
  <c r="F87" i="5"/>
  <c r="K86" i="5"/>
  <c r="F86" i="5"/>
  <c r="J72" i="5"/>
  <c r="I72" i="5"/>
  <c r="H72" i="5"/>
  <c r="G72" i="5"/>
  <c r="E72" i="5"/>
  <c r="D72" i="5"/>
  <c r="C72" i="5"/>
  <c r="B72" i="5"/>
  <c r="K71" i="5"/>
  <c r="F71" i="5"/>
  <c r="K70" i="5"/>
  <c r="F70" i="5"/>
  <c r="K69" i="5"/>
  <c r="F69" i="5"/>
  <c r="K68" i="5"/>
  <c r="F68" i="5"/>
  <c r="K67" i="5"/>
  <c r="F67" i="5"/>
  <c r="J52" i="5"/>
  <c r="I52" i="5"/>
  <c r="H52" i="5"/>
  <c r="G52" i="5"/>
  <c r="E52" i="5"/>
  <c r="D52" i="5"/>
  <c r="C52" i="5"/>
  <c r="B52" i="5"/>
  <c r="K51" i="5"/>
  <c r="F51" i="5"/>
  <c r="K50" i="5"/>
  <c r="F50" i="5"/>
  <c r="K49" i="5"/>
  <c r="F49" i="5"/>
  <c r="K48" i="5"/>
  <c r="F48" i="5"/>
  <c r="K47" i="5"/>
  <c r="F47" i="5"/>
  <c r="J38" i="5"/>
  <c r="J31" i="5" s="1"/>
  <c r="I38" i="5"/>
  <c r="H38" i="5"/>
  <c r="G38" i="5"/>
  <c r="E38" i="5"/>
  <c r="D38" i="5"/>
  <c r="C38" i="5"/>
  <c r="B38" i="5"/>
  <c r="K37" i="5"/>
  <c r="F37" i="5"/>
  <c r="K36" i="5"/>
  <c r="F36" i="5"/>
  <c r="K35" i="5"/>
  <c r="F35" i="5"/>
  <c r="K34" i="5"/>
  <c r="F34" i="5"/>
  <c r="K33" i="5"/>
  <c r="F33" i="5"/>
  <c r="E30" i="5"/>
  <c r="F30" i="5" s="1"/>
  <c r="E29" i="5"/>
  <c r="D29" i="5"/>
  <c r="E28" i="5"/>
  <c r="D28" i="5"/>
  <c r="C28" i="5"/>
  <c r="G27" i="5"/>
  <c r="K27" i="5" s="1"/>
  <c r="C27" i="5"/>
  <c r="B27" i="5"/>
  <c r="G26" i="5"/>
  <c r="B26" i="5"/>
  <c r="J24" i="5"/>
  <c r="I24" i="5"/>
  <c r="G24" i="5"/>
  <c r="E24" i="5"/>
  <c r="D24" i="5"/>
  <c r="C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J15" i="5"/>
  <c r="I15" i="5"/>
  <c r="H15" i="5"/>
  <c r="K14" i="5"/>
  <c r="F14" i="5"/>
  <c r="K13" i="5"/>
  <c r="F13" i="5"/>
  <c r="C31" i="5" l="1"/>
  <c r="D31" i="5"/>
  <c r="E31" i="5"/>
  <c r="H31" i="5"/>
  <c r="H9" i="5" s="1"/>
  <c r="I11" i="3" s="1"/>
  <c r="I31" i="5"/>
  <c r="I9" i="5" s="1"/>
  <c r="J11" i="3" s="1"/>
  <c r="B31" i="5"/>
  <c r="B9" i="5" s="1"/>
  <c r="G31" i="5"/>
  <c r="K24" i="5"/>
  <c r="D9" i="5"/>
  <c r="E11" i="3" s="1"/>
  <c r="J9" i="5"/>
  <c r="K11" i="3" s="1"/>
  <c r="F24" i="5"/>
  <c r="K15" i="5"/>
  <c r="F38" i="5"/>
  <c r="F101" i="5"/>
  <c r="K101" i="5"/>
  <c r="C11" i="3"/>
  <c r="G9" i="5"/>
  <c r="H11" i="3" s="1"/>
  <c r="F72" i="5"/>
  <c r="C9" i="5"/>
  <c r="D11" i="3" s="1"/>
  <c r="K72" i="5"/>
  <c r="K26" i="5"/>
  <c r="K91" i="5"/>
  <c r="F28" i="5"/>
  <c r="F27" i="5"/>
  <c r="F29" i="5"/>
  <c r="K52" i="5"/>
  <c r="F91" i="5"/>
  <c r="F110" i="5"/>
  <c r="F52" i="5"/>
  <c r="E9" i="5"/>
  <c r="F11" i="3" s="1"/>
  <c r="K38" i="5"/>
  <c r="K31" i="5" s="1"/>
  <c r="K110" i="5"/>
  <c r="F26" i="5"/>
  <c r="F31" i="5" l="1"/>
  <c r="K9" i="5"/>
  <c r="L11" i="3" s="1"/>
  <c r="F9" i="5"/>
  <c r="G11" i="3" s="1"/>
  <c r="H187" i="1"/>
  <c r="H155" i="1"/>
  <c r="K80" i="1" l="1"/>
  <c r="K75" i="1"/>
  <c r="K84" i="1"/>
  <c r="K81" i="1" l="1"/>
  <c r="K76" i="1"/>
  <c r="K73" i="1"/>
  <c r="F18" i="1" l="1"/>
  <c r="F16" i="1"/>
  <c r="K90" i="2" l="1"/>
  <c r="K91" i="2"/>
  <c r="K92" i="2"/>
  <c r="K93" i="2"/>
  <c r="K89" i="2"/>
  <c r="K83" i="2"/>
  <c r="K84" i="2"/>
  <c r="K85" i="2"/>
  <c r="K86" i="2"/>
  <c r="K82" i="2"/>
  <c r="K162" i="1" l="1"/>
  <c r="H147" i="1"/>
  <c r="G144" i="1"/>
  <c r="H144" i="1"/>
  <c r="G141" i="1"/>
  <c r="H141" i="1"/>
  <c r="H111" i="1" l="1"/>
  <c r="K141" i="1"/>
  <c r="K237" i="2"/>
  <c r="K238" i="2"/>
  <c r="K239" i="2"/>
  <c r="K240" i="2"/>
  <c r="K236" i="2"/>
  <c r="K229" i="2"/>
  <c r="H70" i="1" l="1"/>
  <c r="K22" i="2" l="1"/>
  <c r="K23" i="2"/>
  <c r="K24" i="2"/>
  <c r="K25" i="2"/>
  <c r="K17" i="1"/>
  <c r="K18" i="1"/>
  <c r="K19" i="1"/>
  <c r="H165" i="1" l="1"/>
  <c r="K106" i="1" l="1"/>
  <c r="K145" i="1" l="1"/>
  <c r="K139" i="1" l="1"/>
  <c r="K137" i="1"/>
  <c r="K131" i="1"/>
  <c r="C236" i="1" l="1"/>
  <c r="B166" i="1"/>
  <c r="B155" i="1"/>
  <c r="B48" i="1"/>
  <c r="B70" i="1"/>
  <c r="D20" i="1" l="1"/>
  <c r="B23" i="4" l="1"/>
  <c r="F19" i="4"/>
  <c r="F18" i="4"/>
  <c r="F17" i="4"/>
  <c r="J42" i="4"/>
  <c r="I42" i="4"/>
  <c r="H42" i="4"/>
  <c r="G42" i="4"/>
  <c r="E42" i="4"/>
  <c r="D42" i="4"/>
  <c r="C42" i="4"/>
  <c r="B42" i="4"/>
  <c r="K41" i="4"/>
  <c r="F41" i="4"/>
  <c r="K40" i="4"/>
  <c r="F40" i="4"/>
  <c r="J23" i="4"/>
  <c r="I23" i="4"/>
  <c r="I12" i="4" s="1"/>
  <c r="H23" i="4"/>
  <c r="G23" i="4"/>
  <c r="E23" i="4"/>
  <c r="D23" i="4"/>
  <c r="D12" i="4" s="1"/>
  <c r="C23" i="4"/>
  <c r="C12" i="4" s="1"/>
  <c r="K22" i="4"/>
  <c r="F22" i="4"/>
  <c r="K21" i="4"/>
  <c r="F21" i="4"/>
  <c r="K20" i="4"/>
  <c r="F20" i="4"/>
  <c r="K19" i="4"/>
  <c r="K18" i="4"/>
  <c r="K17" i="4"/>
  <c r="K16" i="4"/>
  <c r="F16" i="4"/>
  <c r="K15" i="4"/>
  <c r="F15" i="4"/>
  <c r="O12" i="4"/>
  <c r="O9" i="4"/>
  <c r="C244" i="2"/>
  <c r="D244" i="2"/>
  <c r="E244" i="2"/>
  <c r="G244" i="2"/>
  <c r="H244" i="2"/>
  <c r="I244" i="2"/>
  <c r="J244" i="2"/>
  <c r="K244" i="2"/>
  <c r="B244" i="2"/>
  <c r="F243" i="2"/>
  <c r="F244" i="2" s="1"/>
  <c r="C241" i="2"/>
  <c r="D241" i="2"/>
  <c r="E241" i="2"/>
  <c r="G241" i="2"/>
  <c r="H241" i="2"/>
  <c r="I241" i="2"/>
  <c r="J241" i="2"/>
  <c r="B241" i="2"/>
  <c r="F237" i="2"/>
  <c r="F238" i="2"/>
  <c r="F239" i="2"/>
  <c r="F240" i="2"/>
  <c r="F236" i="2"/>
  <c r="C234" i="2"/>
  <c r="D234" i="2"/>
  <c r="E234" i="2"/>
  <c r="G234" i="2"/>
  <c r="H234" i="2"/>
  <c r="I234" i="2"/>
  <c r="J234" i="2"/>
  <c r="B234" i="2"/>
  <c r="K230" i="2"/>
  <c r="K231" i="2"/>
  <c r="K232" i="2"/>
  <c r="K233" i="2"/>
  <c r="F230" i="2"/>
  <c r="F231" i="2"/>
  <c r="F232" i="2"/>
  <c r="F233" i="2"/>
  <c r="F229" i="2"/>
  <c r="G225" i="2"/>
  <c r="H225" i="2"/>
  <c r="I225" i="2"/>
  <c r="J225" i="2"/>
  <c r="K225" i="2"/>
  <c r="C225" i="2"/>
  <c r="D225" i="2"/>
  <c r="E225" i="2"/>
  <c r="B225" i="2"/>
  <c r="F220" i="2"/>
  <c r="F221" i="2"/>
  <c r="F222" i="2"/>
  <c r="F223" i="2"/>
  <c r="F224" i="2"/>
  <c r="F219" i="2"/>
  <c r="C217" i="2"/>
  <c r="D217" i="2"/>
  <c r="E217" i="2"/>
  <c r="G217" i="2"/>
  <c r="H217" i="2"/>
  <c r="I217" i="2"/>
  <c r="J217" i="2"/>
  <c r="B217" i="2"/>
  <c r="K212" i="2"/>
  <c r="K213" i="2"/>
  <c r="K214" i="2"/>
  <c r="K215" i="2"/>
  <c r="K216" i="2"/>
  <c r="K211" i="2"/>
  <c r="F212" i="2"/>
  <c r="F213" i="2"/>
  <c r="F214" i="2"/>
  <c r="F215" i="2"/>
  <c r="F216" i="2"/>
  <c r="F211" i="2"/>
  <c r="C209" i="2"/>
  <c r="D209" i="2"/>
  <c r="E209" i="2"/>
  <c r="G209" i="2"/>
  <c r="H209" i="2"/>
  <c r="I209" i="2"/>
  <c r="J209" i="2"/>
  <c r="K209" i="2"/>
  <c r="B209" i="2"/>
  <c r="F204" i="2"/>
  <c r="F205" i="2"/>
  <c r="F206" i="2"/>
  <c r="F207" i="2"/>
  <c r="F208" i="2"/>
  <c r="F203" i="2"/>
  <c r="C201" i="2"/>
  <c r="D201" i="2"/>
  <c r="E201" i="2"/>
  <c r="G201" i="2"/>
  <c r="H201" i="2"/>
  <c r="I201" i="2"/>
  <c r="J201" i="2"/>
  <c r="K201" i="2"/>
  <c r="B201" i="2"/>
  <c r="F196" i="2"/>
  <c r="F197" i="2"/>
  <c r="F198" i="2"/>
  <c r="F199" i="2"/>
  <c r="F200" i="2"/>
  <c r="F195" i="2"/>
  <c r="C178" i="2"/>
  <c r="C174" i="2" s="1"/>
  <c r="D178" i="2"/>
  <c r="D174" i="2" s="1"/>
  <c r="E178" i="2"/>
  <c r="E174" i="2" s="1"/>
  <c r="G178" i="2"/>
  <c r="G174" i="2" s="1"/>
  <c r="H178" i="2"/>
  <c r="H174" i="2" s="1"/>
  <c r="I178" i="2"/>
  <c r="I174" i="2" s="1"/>
  <c r="J178" i="2"/>
  <c r="J174" i="2" s="1"/>
  <c r="B178" i="2"/>
  <c r="B174" i="2" s="1"/>
  <c r="K177" i="2"/>
  <c r="K176" i="2"/>
  <c r="F177" i="2"/>
  <c r="F176" i="2"/>
  <c r="C163" i="2"/>
  <c r="D163" i="2"/>
  <c r="E163" i="2"/>
  <c r="G163" i="2"/>
  <c r="H163" i="2"/>
  <c r="I163" i="2"/>
  <c r="J163" i="2"/>
  <c r="B163" i="2"/>
  <c r="K159" i="2"/>
  <c r="K160" i="2"/>
  <c r="K161" i="2"/>
  <c r="K162" i="2"/>
  <c r="K158" i="2"/>
  <c r="F159" i="2"/>
  <c r="F160" i="2"/>
  <c r="F161" i="2"/>
  <c r="F162" i="2"/>
  <c r="F158" i="2"/>
  <c r="C156" i="2"/>
  <c r="D156" i="2"/>
  <c r="E156" i="2"/>
  <c r="G156" i="2"/>
  <c r="H156" i="2"/>
  <c r="I156" i="2"/>
  <c r="J156" i="2"/>
  <c r="B156" i="2"/>
  <c r="K152" i="2"/>
  <c r="K153" i="2"/>
  <c r="K154" i="2"/>
  <c r="K155" i="2"/>
  <c r="K151" i="2"/>
  <c r="F152" i="2"/>
  <c r="F153" i="2"/>
  <c r="F154" i="2"/>
  <c r="F155" i="2"/>
  <c r="F151" i="2"/>
  <c r="C149" i="2"/>
  <c r="D149" i="2"/>
  <c r="E149" i="2"/>
  <c r="G149" i="2"/>
  <c r="H149" i="2"/>
  <c r="I149" i="2"/>
  <c r="J149" i="2"/>
  <c r="B149" i="2"/>
  <c r="K145" i="2"/>
  <c r="K146" i="2"/>
  <c r="K147" i="2"/>
  <c r="K148" i="2"/>
  <c r="K144" i="2"/>
  <c r="F145" i="2"/>
  <c r="F146" i="2"/>
  <c r="F147" i="2"/>
  <c r="F148" i="2"/>
  <c r="F144" i="2"/>
  <c r="C105" i="2"/>
  <c r="D105" i="2"/>
  <c r="E105" i="2"/>
  <c r="G105" i="2"/>
  <c r="H105" i="2"/>
  <c r="I105" i="2"/>
  <c r="J105" i="2"/>
  <c r="B105" i="2"/>
  <c r="K103" i="2"/>
  <c r="K105" i="2" s="1"/>
  <c r="F103" i="2"/>
  <c r="F105" i="2" s="1"/>
  <c r="C101" i="2"/>
  <c r="D101" i="2"/>
  <c r="E101" i="2"/>
  <c r="G101" i="2"/>
  <c r="H101" i="2"/>
  <c r="I101" i="2"/>
  <c r="J101" i="2"/>
  <c r="B101" i="2"/>
  <c r="K98" i="2"/>
  <c r="K99" i="2"/>
  <c r="K100" i="2"/>
  <c r="K97" i="2"/>
  <c r="F98" i="2"/>
  <c r="F99" i="2"/>
  <c r="F100" i="2"/>
  <c r="F97" i="2"/>
  <c r="C94" i="2"/>
  <c r="D94" i="2"/>
  <c r="E94" i="2"/>
  <c r="G94" i="2"/>
  <c r="H94" i="2"/>
  <c r="I94" i="2"/>
  <c r="J94" i="2"/>
  <c r="B94" i="2"/>
  <c r="F90" i="2"/>
  <c r="F91" i="2"/>
  <c r="F92" i="2"/>
  <c r="F93" i="2"/>
  <c r="F89" i="2"/>
  <c r="C87" i="2"/>
  <c r="D87" i="2"/>
  <c r="E87" i="2"/>
  <c r="G87" i="2"/>
  <c r="H87" i="2"/>
  <c r="I87" i="2"/>
  <c r="J87" i="2"/>
  <c r="B87" i="2"/>
  <c r="F83" i="2"/>
  <c r="F84" i="2"/>
  <c r="F85" i="2"/>
  <c r="F86" i="2"/>
  <c r="F82" i="2"/>
  <c r="C80" i="2"/>
  <c r="D80" i="2"/>
  <c r="E80" i="2"/>
  <c r="G80" i="2"/>
  <c r="H80" i="2"/>
  <c r="I80" i="2"/>
  <c r="J80" i="2"/>
  <c r="B80" i="2"/>
  <c r="K76" i="2"/>
  <c r="K77" i="2"/>
  <c r="K78" i="2"/>
  <c r="K79" i="2"/>
  <c r="K75" i="2"/>
  <c r="F79" i="2"/>
  <c r="F76" i="2"/>
  <c r="F77" i="2"/>
  <c r="F78" i="2"/>
  <c r="F75" i="2"/>
  <c r="C73" i="2"/>
  <c r="D73" i="2"/>
  <c r="E73" i="2"/>
  <c r="G73" i="2"/>
  <c r="H73" i="2"/>
  <c r="I73" i="2"/>
  <c r="J73" i="2"/>
  <c r="B73" i="2"/>
  <c r="K69" i="2"/>
  <c r="K70" i="2"/>
  <c r="K71" i="2"/>
  <c r="K72" i="2"/>
  <c r="K68" i="2"/>
  <c r="F69" i="2"/>
  <c r="F70" i="2"/>
  <c r="F71" i="2"/>
  <c r="F72" i="2"/>
  <c r="F68" i="2"/>
  <c r="K47" i="2"/>
  <c r="K50" i="2" s="1"/>
  <c r="C50" i="2"/>
  <c r="D50" i="2"/>
  <c r="E50" i="2"/>
  <c r="G50" i="2"/>
  <c r="H50" i="2"/>
  <c r="I50" i="2"/>
  <c r="J50" i="2"/>
  <c r="B50" i="2"/>
  <c r="F47" i="2"/>
  <c r="F50" i="2" s="1"/>
  <c r="K44" i="2"/>
  <c r="K43" i="2"/>
  <c r="G45" i="2"/>
  <c r="H45" i="2"/>
  <c r="I45" i="2"/>
  <c r="J45" i="2"/>
  <c r="C45" i="2"/>
  <c r="D45" i="2"/>
  <c r="E45" i="2"/>
  <c r="B45" i="2"/>
  <c r="F44" i="2"/>
  <c r="F43" i="2"/>
  <c r="K35" i="2"/>
  <c r="K36" i="2"/>
  <c r="K37" i="2"/>
  <c r="K38" i="2"/>
  <c r="K39" i="2"/>
  <c r="K40" i="2"/>
  <c r="K34" i="2"/>
  <c r="C41" i="2"/>
  <c r="D41" i="2"/>
  <c r="E41" i="2"/>
  <c r="G41" i="2"/>
  <c r="H41" i="2"/>
  <c r="I41" i="2"/>
  <c r="J41" i="2"/>
  <c r="B41" i="2"/>
  <c r="F35" i="2"/>
  <c r="F36" i="2"/>
  <c r="F37" i="2"/>
  <c r="F38" i="2"/>
  <c r="F39" i="2"/>
  <c r="F40" i="2"/>
  <c r="F34" i="2"/>
  <c r="C32" i="2"/>
  <c r="D32" i="2"/>
  <c r="E32" i="2"/>
  <c r="G32" i="2"/>
  <c r="H32" i="2"/>
  <c r="I32" i="2"/>
  <c r="J32" i="2"/>
  <c r="B32" i="2"/>
  <c r="K29" i="2"/>
  <c r="K30" i="2"/>
  <c r="K31" i="2"/>
  <c r="K28" i="2"/>
  <c r="F29" i="2"/>
  <c r="F30" i="2"/>
  <c r="F31" i="2"/>
  <c r="F28" i="2"/>
  <c r="C26" i="2"/>
  <c r="D26" i="2"/>
  <c r="E26" i="2"/>
  <c r="G26" i="2"/>
  <c r="H26" i="2"/>
  <c r="I26" i="2"/>
  <c r="J26" i="2"/>
  <c r="B26" i="2"/>
  <c r="K21" i="2"/>
  <c r="K26" i="2" s="1"/>
  <c r="F22" i="2"/>
  <c r="F23" i="2"/>
  <c r="F24" i="2"/>
  <c r="F25" i="2"/>
  <c r="F21" i="2"/>
  <c r="H19" i="2"/>
  <c r="I19" i="2"/>
  <c r="J19" i="2"/>
  <c r="K16" i="2"/>
  <c r="K17" i="2"/>
  <c r="K18" i="2"/>
  <c r="K15" i="2"/>
  <c r="C19" i="2"/>
  <c r="D19" i="2"/>
  <c r="E19" i="2"/>
  <c r="G19" i="2"/>
  <c r="B19" i="2"/>
  <c r="F16" i="2"/>
  <c r="F17" i="2"/>
  <c r="F18" i="2"/>
  <c r="F15" i="2"/>
  <c r="C240" i="1"/>
  <c r="D240" i="1"/>
  <c r="E240" i="1"/>
  <c r="B240" i="1"/>
  <c r="H236" i="1"/>
  <c r="I236" i="1"/>
  <c r="J236" i="1"/>
  <c r="D236" i="1"/>
  <c r="E236" i="1"/>
  <c r="G236" i="1"/>
  <c r="B236" i="1"/>
  <c r="C166" i="1"/>
  <c r="D166" i="1"/>
  <c r="E166" i="1"/>
  <c r="G166" i="1"/>
  <c r="H166" i="1"/>
  <c r="J166" i="1"/>
  <c r="C155" i="1"/>
  <c r="D155" i="1"/>
  <c r="E155" i="1"/>
  <c r="G155" i="1"/>
  <c r="J155" i="1"/>
  <c r="C65" i="2" l="1"/>
  <c r="H65" i="2"/>
  <c r="B65" i="2"/>
  <c r="G65" i="2"/>
  <c r="E65" i="2"/>
  <c r="D65" i="2"/>
  <c r="J12" i="4"/>
  <c r="E12" i="4"/>
  <c r="G12" i="4"/>
  <c r="H12" i="4"/>
  <c r="J226" i="2"/>
  <c r="D11" i="2"/>
  <c r="H11" i="2"/>
  <c r="K87" i="2"/>
  <c r="F33" i="4"/>
  <c r="G11" i="2"/>
  <c r="C11" i="2"/>
  <c r="J11" i="2"/>
  <c r="E11" i="2"/>
  <c r="I11" i="2"/>
  <c r="K33" i="4"/>
  <c r="H141" i="2"/>
  <c r="E190" i="2"/>
  <c r="J190" i="2"/>
  <c r="H226" i="2"/>
  <c r="H190" i="2"/>
  <c r="K23" i="4"/>
  <c r="B141" i="2"/>
  <c r="K236" i="1"/>
  <c r="D226" i="2"/>
  <c r="I141" i="2"/>
  <c r="D141" i="2"/>
  <c r="B190" i="2"/>
  <c r="C190" i="2"/>
  <c r="I226" i="2"/>
  <c r="C141" i="2"/>
  <c r="G190" i="2"/>
  <c r="J141" i="2"/>
  <c r="E141" i="2"/>
  <c r="I190" i="2"/>
  <c r="D190" i="2"/>
  <c r="F234" i="2"/>
  <c r="G141" i="2"/>
  <c r="K234" i="2"/>
  <c r="C226" i="2"/>
  <c r="B226" i="2"/>
  <c r="G226" i="2"/>
  <c r="E226" i="2"/>
  <c r="F241" i="2"/>
  <c r="F23" i="4"/>
  <c r="F42" i="4"/>
  <c r="K42" i="4"/>
  <c r="K178" i="2"/>
  <c r="K174" i="2" s="1"/>
  <c r="F217" i="2"/>
  <c r="F225" i="2"/>
  <c r="F209" i="2"/>
  <c r="F201" i="2"/>
  <c r="K217" i="2"/>
  <c r="K190" i="2" s="1"/>
  <c r="F73" i="2"/>
  <c r="K156" i="2"/>
  <c r="F178" i="2"/>
  <c r="F174" i="2" s="1"/>
  <c r="K32" i="2"/>
  <c r="K73" i="2"/>
  <c r="F87" i="2"/>
  <c r="K94" i="2"/>
  <c r="F149" i="2"/>
  <c r="K149" i="2"/>
  <c r="K163" i="2"/>
  <c r="F94" i="2"/>
  <c r="F163" i="2"/>
  <c r="F80" i="2"/>
  <c r="K80" i="2"/>
  <c r="F101" i="2"/>
  <c r="K101" i="2"/>
  <c r="F156" i="2"/>
  <c r="F19" i="2"/>
  <c r="F26" i="2"/>
  <c r="F32" i="2"/>
  <c r="F45" i="2"/>
  <c r="K19" i="2"/>
  <c r="F41" i="2"/>
  <c r="K45" i="2"/>
  <c r="K41" i="2"/>
  <c r="F65" i="2" l="1"/>
  <c r="J187" i="2"/>
  <c r="J10" i="2" s="1"/>
  <c r="K9" i="3" s="1"/>
  <c r="F12" i="4"/>
  <c r="K12" i="4"/>
  <c r="K11" i="2"/>
  <c r="F11" i="2"/>
  <c r="I187" i="2"/>
  <c r="I10" i="2" s="1"/>
  <c r="J9" i="3" s="1"/>
  <c r="E187" i="2"/>
  <c r="E10" i="2" s="1"/>
  <c r="F9" i="3" s="1"/>
  <c r="D187" i="2"/>
  <c r="D10" i="2" s="1"/>
  <c r="E9" i="3" s="1"/>
  <c r="G187" i="2"/>
  <c r="G10" i="2" s="1"/>
  <c r="H9" i="3" s="1"/>
  <c r="H187" i="2"/>
  <c r="H10" i="2" s="1"/>
  <c r="B187" i="2"/>
  <c r="C187" i="2"/>
  <c r="C10" i="2" s="1"/>
  <c r="F226" i="2"/>
  <c r="F141" i="2"/>
  <c r="F190" i="2"/>
  <c r="K141" i="2"/>
  <c r="F187" i="2" l="1"/>
  <c r="F10" i="2" s="1"/>
  <c r="G9" i="3" s="1"/>
  <c r="D9" i="3"/>
  <c r="C9" i="3"/>
  <c r="I9" i="3"/>
  <c r="K240" i="1" l="1"/>
  <c r="F239" i="1"/>
  <c r="F238" i="1"/>
  <c r="K215" i="1"/>
  <c r="K214" i="1"/>
  <c r="F214" i="1"/>
  <c r="K211" i="1"/>
  <c r="K209" i="1"/>
  <c r="F211" i="1"/>
  <c r="F209" i="1"/>
  <c r="K210" i="1"/>
  <c r="K208" i="1"/>
  <c r="F210" i="1"/>
  <c r="F208" i="1"/>
  <c r="K207" i="1"/>
  <c r="F207" i="1"/>
  <c r="F202" i="1" s="1"/>
  <c r="K206" i="1"/>
  <c r="F206" i="1"/>
  <c r="C201" i="1"/>
  <c r="D201" i="1"/>
  <c r="E201" i="1"/>
  <c r="G201" i="1"/>
  <c r="I201" i="1"/>
  <c r="J201" i="1"/>
  <c r="B201" i="1"/>
  <c r="K200" i="1"/>
  <c r="F200" i="1"/>
  <c r="F201" i="1" s="1"/>
  <c r="C199" i="1"/>
  <c r="D199" i="1"/>
  <c r="E199" i="1"/>
  <c r="G199" i="1"/>
  <c r="I199" i="1"/>
  <c r="J199" i="1"/>
  <c r="B199" i="1"/>
  <c r="K198" i="1"/>
  <c r="F198" i="1"/>
  <c r="F199" i="1" s="1"/>
  <c r="C197" i="1"/>
  <c r="D197" i="1"/>
  <c r="E197" i="1"/>
  <c r="G197" i="1"/>
  <c r="I197" i="1"/>
  <c r="J197" i="1"/>
  <c r="B197" i="1"/>
  <c r="F196" i="1"/>
  <c r="F197" i="1" s="1"/>
  <c r="C195" i="1"/>
  <c r="D195" i="1"/>
  <c r="E195" i="1"/>
  <c r="G195" i="1"/>
  <c r="I195" i="1"/>
  <c r="J195" i="1"/>
  <c r="B195" i="1"/>
  <c r="K194" i="1"/>
  <c r="F194" i="1"/>
  <c r="F195" i="1" s="1"/>
  <c r="C193" i="1"/>
  <c r="D193" i="1"/>
  <c r="E193" i="1"/>
  <c r="G193" i="1"/>
  <c r="I193" i="1"/>
  <c r="J193" i="1"/>
  <c r="B193" i="1"/>
  <c r="K192" i="1"/>
  <c r="F192" i="1"/>
  <c r="F193" i="1" s="1"/>
  <c r="I191" i="1"/>
  <c r="J191" i="1"/>
  <c r="G191" i="1"/>
  <c r="C191" i="1"/>
  <c r="D191" i="1"/>
  <c r="E191" i="1"/>
  <c r="B191" i="1"/>
  <c r="K190" i="1"/>
  <c r="F190" i="1"/>
  <c r="F191" i="1" s="1"/>
  <c r="G186" i="1"/>
  <c r="H186" i="1"/>
  <c r="I186" i="1"/>
  <c r="J186" i="1"/>
  <c r="C186" i="1"/>
  <c r="D186" i="1"/>
  <c r="E186" i="1"/>
  <c r="B186" i="1"/>
  <c r="F184" i="1"/>
  <c r="K184" i="1"/>
  <c r="K183" i="1"/>
  <c r="F183" i="1"/>
  <c r="K181" i="1"/>
  <c r="F181" i="1"/>
  <c r="K179" i="1"/>
  <c r="F179" i="1"/>
  <c r="K177" i="1"/>
  <c r="F177" i="1"/>
  <c r="K175" i="1"/>
  <c r="K173" i="1"/>
  <c r="F175" i="1"/>
  <c r="F173" i="1"/>
  <c r="K171" i="1"/>
  <c r="F171" i="1"/>
  <c r="K168" i="1"/>
  <c r="F168" i="1"/>
  <c r="K160" i="1"/>
  <c r="K161" i="1"/>
  <c r="K164" i="1"/>
  <c r="K159" i="1"/>
  <c r="J165" i="1"/>
  <c r="G165" i="1"/>
  <c r="C165" i="1"/>
  <c r="D165" i="1"/>
  <c r="E165" i="1"/>
  <c r="B165" i="1"/>
  <c r="F160" i="1"/>
  <c r="F161" i="1"/>
  <c r="F162" i="1"/>
  <c r="F163" i="1"/>
  <c r="F164" i="1"/>
  <c r="F159" i="1"/>
  <c r="K154" i="1"/>
  <c r="F154" i="1"/>
  <c r="K153" i="1"/>
  <c r="F153" i="1"/>
  <c r="K151" i="1"/>
  <c r="K152" i="1"/>
  <c r="F151" i="1"/>
  <c r="K150" i="1"/>
  <c r="K148" i="1"/>
  <c r="F150" i="1"/>
  <c r="F148" i="1"/>
  <c r="G147" i="1"/>
  <c r="K147" i="1" s="1"/>
  <c r="C147" i="1"/>
  <c r="D147" i="1"/>
  <c r="E147" i="1"/>
  <c r="B147" i="1"/>
  <c r="F145" i="1"/>
  <c r="F147" i="1" s="1"/>
  <c r="I144" i="1"/>
  <c r="J144" i="1"/>
  <c r="D144" i="1"/>
  <c r="E144" i="1"/>
  <c r="C144" i="1"/>
  <c r="B144" i="1"/>
  <c r="K142" i="1"/>
  <c r="F142" i="1"/>
  <c r="F144" i="1" s="1"/>
  <c r="E141" i="1"/>
  <c r="D141" i="1"/>
  <c r="C141" i="1"/>
  <c r="F139" i="1"/>
  <c r="F141" i="1" s="1"/>
  <c r="F137" i="1"/>
  <c r="K132" i="1"/>
  <c r="F132" i="1"/>
  <c r="D131" i="1"/>
  <c r="C131" i="1"/>
  <c r="K124" i="1"/>
  <c r="F124" i="1"/>
  <c r="K123" i="1"/>
  <c r="F123" i="1"/>
  <c r="K114" i="1"/>
  <c r="F114" i="1"/>
  <c r="K110" i="1"/>
  <c r="F110" i="1"/>
  <c r="K107" i="1"/>
  <c r="F107" i="1"/>
  <c r="K103" i="1"/>
  <c r="F103" i="1"/>
  <c r="K98" i="1"/>
  <c r="K99" i="1"/>
  <c r="K97" i="1"/>
  <c r="H100" i="1"/>
  <c r="I100" i="1"/>
  <c r="J100" i="1"/>
  <c r="G100" i="1"/>
  <c r="C100" i="1"/>
  <c r="D100" i="1"/>
  <c r="E100" i="1"/>
  <c r="B100" i="1"/>
  <c r="F99" i="1"/>
  <c r="F98" i="1"/>
  <c r="F97" i="1"/>
  <c r="I90" i="1"/>
  <c r="J90" i="1"/>
  <c r="H90" i="1"/>
  <c r="D90" i="1"/>
  <c r="E90" i="1"/>
  <c r="C90" i="1"/>
  <c r="K93" i="1"/>
  <c r="K92" i="1"/>
  <c r="G94" i="1"/>
  <c r="H94" i="1"/>
  <c r="I94" i="1"/>
  <c r="J94" i="1"/>
  <c r="C94" i="1"/>
  <c r="D94" i="1"/>
  <c r="E94" i="1"/>
  <c r="B94" i="1"/>
  <c r="F93" i="1"/>
  <c r="F92" i="1"/>
  <c r="K89" i="1"/>
  <c r="F89" i="1"/>
  <c r="K88" i="1"/>
  <c r="K87" i="1"/>
  <c r="K86" i="1"/>
  <c r="K85" i="1"/>
  <c r="F88" i="1"/>
  <c r="F86" i="1"/>
  <c r="F87" i="1"/>
  <c r="F85" i="1"/>
  <c r="F84" i="1"/>
  <c r="K83" i="1"/>
  <c r="F83" i="1"/>
  <c r="F75" i="1"/>
  <c r="F81" i="1"/>
  <c r="F80" i="1"/>
  <c r="K78" i="1"/>
  <c r="F78" i="1"/>
  <c r="K77" i="1"/>
  <c r="F77" i="1"/>
  <c r="F76" i="1"/>
  <c r="F73" i="1"/>
  <c r="K72" i="1"/>
  <c r="F72" i="1"/>
  <c r="I70" i="1"/>
  <c r="J70" i="1"/>
  <c r="K65" i="1"/>
  <c r="K66" i="1"/>
  <c r="K67" i="1"/>
  <c r="K68" i="1"/>
  <c r="K69" i="1"/>
  <c r="K64" i="1"/>
  <c r="G70" i="1"/>
  <c r="E70" i="1"/>
  <c r="D70" i="1"/>
  <c r="C70" i="1"/>
  <c r="F65" i="1"/>
  <c r="F66" i="1"/>
  <c r="F67" i="1"/>
  <c r="F68" i="1"/>
  <c r="F69" i="1"/>
  <c r="F64" i="1"/>
  <c r="I57" i="1"/>
  <c r="J57" i="1"/>
  <c r="H57" i="1"/>
  <c r="K56" i="1"/>
  <c r="K53" i="1"/>
  <c r="K54" i="1"/>
  <c r="K55" i="1"/>
  <c r="K52" i="1"/>
  <c r="G57" i="1"/>
  <c r="C57" i="1"/>
  <c r="D57" i="1"/>
  <c r="E57" i="1"/>
  <c r="B57" i="1"/>
  <c r="F53" i="1"/>
  <c r="F54" i="1"/>
  <c r="F55" i="1"/>
  <c r="F56" i="1"/>
  <c r="F52" i="1"/>
  <c r="I48" i="1"/>
  <c r="J48" i="1"/>
  <c r="H48" i="1"/>
  <c r="K46" i="1"/>
  <c r="K47" i="1"/>
  <c r="K45" i="1"/>
  <c r="G48" i="1"/>
  <c r="E48" i="1"/>
  <c r="C48" i="1"/>
  <c r="D48" i="1"/>
  <c r="F46" i="1"/>
  <c r="F47" i="1"/>
  <c r="F45" i="1"/>
  <c r="K36" i="1"/>
  <c r="K37" i="1"/>
  <c r="K38" i="1"/>
  <c r="K39" i="1"/>
  <c r="K40" i="1"/>
  <c r="K41" i="1"/>
  <c r="K27" i="1"/>
  <c r="K28" i="1"/>
  <c r="K26" i="1"/>
  <c r="K35" i="1"/>
  <c r="H42" i="1"/>
  <c r="I42" i="1"/>
  <c r="J42" i="1"/>
  <c r="G42" i="1"/>
  <c r="C42" i="1"/>
  <c r="D42" i="1"/>
  <c r="E42" i="1"/>
  <c r="B42" i="1"/>
  <c r="F40" i="1"/>
  <c r="F41" i="1"/>
  <c r="F39" i="1"/>
  <c r="F38" i="1"/>
  <c r="F37" i="1"/>
  <c r="F36" i="1"/>
  <c r="F35" i="1"/>
  <c r="K25" i="1"/>
  <c r="K24" i="1"/>
  <c r="H29" i="1"/>
  <c r="I29" i="1"/>
  <c r="J29" i="1"/>
  <c r="G29" i="1"/>
  <c r="D29" i="1"/>
  <c r="C29" i="1"/>
  <c r="E29" i="1"/>
  <c r="B29" i="1"/>
  <c r="F28" i="1"/>
  <c r="F27" i="1"/>
  <c r="F26" i="1"/>
  <c r="F25" i="1"/>
  <c r="F24" i="1"/>
  <c r="K16" i="1"/>
  <c r="K20" i="1" s="1"/>
  <c r="H20" i="1"/>
  <c r="I20" i="1"/>
  <c r="J20" i="1"/>
  <c r="G20" i="1"/>
  <c r="E20" i="1"/>
  <c r="C20" i="1"/>
  <c r="B20" i="1"/>
  <c r="F19" i="1"/>
  <c r="F17" i="1"/>
  <c r="K202" i="1" l="1"/>
  <c r="B30" i="1"/>
  <c r="B12" i="1" s="1"/>
  <c r="B10" i="1" s="1"/>
  <c r="B58" i="1"/>
  <c r="K165" i="1"/>
  <c r="F20" i="1"/>
  <c r="H58" i="1"/>
  <c r="K193" i="1"/>
  <c r="B111" i="1"/>
  <c r="F70" i="1"/>
  <c r="F187" i="1"/>
  <c r="E111" i="1"/>
  <c r="G111" i="1"/>
  <c r="K144" i="1"/>
  <c r="K111" i="1" s="1"/>
  <c r="E30" i="1"/>
  <c r="E12" i="1" s="1"/>
  <c r="E10" i="1" s="1"/>
  <c r="K199" i="1"/>
  <c r="D187" i="1"/>
  <c r="K195" i="1"/>
  <c r="G30" i="1"/>
  <c r="G12" i="1" s="1"/>
  <c r="C187" i="1"/>
  <c r="F186" i="1"/>
  <c r="C111" i="1"/>
  <c r="K201" i="1"/>
  <c r="J30" i="1"/>
  <c r="J12" i="1" s="1"/>
  <c r="K191" i="1"/>
  <c r="D30" i="1"/>
  <c r="D12" i="1" s="1"/>
  <c r="I30" i="1"/>
  <c r="I12" i="1" s="1"/>
  <c r="I10" i="1" s="1"/>
  <c r="G58" i="1"/>
  <c r="I58" i="1"/>
  <c r="C58" i="1"/>
  <c r="E187" i="1"/>
  <c r="C30" i="1"/>
  <c r="C12" i="1" s="1"/>
  <c r="H30" i="1"/>
  <c r="H12" i="1" s="1"/>
  <c r="K186" i="1"/>
  <c r="D58" i="1"/>
  <c r="J111" i="1"/>
  <c r="B187" i="1"/>
  <c r="G187" i="1"/>
  <c r="E58" i="1"/>
  <c r="J58" i="1"/>
  <c r="J187" i="1"/>
  <c r="F111" i="1"/>
  <c r="F165" i="1"/>
  <c r="F155" i="1"/>
  <c r="K155" i="1"/>
  <c r="F166" i="1"/>
  <c r="F236" i="1"/>
  <c r="F240" i="1"/>
  <c r="K166" i="1"/>
  <c r="K197" i="1"/>
  <c r="F94" i="1"/>
  <c r="K57" i="1"/>
  <c r="K70" i="1"/>
  <c r="K58" i="1" s="1"/>
  <c r="F57" i="1"/>
  <c r="F100" i="1"/>
  <c r="F42" i="1"/>
  <c r="K42" i="1"/>
  <c r="F48" i="1"/>
  <c r="K48" i="1"/>
  <c r="K100" i="1"/>
  <c r="K90" i="1"/>
  <c r="F90" i="1"/>
  <c r="K94" i="1"/>
  <c r="F29" i="1"/>
  <c r="K29" i="1"/>
  <c r="G10" i="1" l="1"/>
  <c r="K187" i="1"/>
  <c r="C10" i="1"/>
  <c r="J10" i="1"/>
  <c r="D10" i="1"/>
  <c r="E7" i="3" s="1"/>
  <c r="E12" i="3" s="1"/>
  <c r="H10" i="1"/>
  <c r="F7" i="3"/>
  <c r="F12" i="3" s="1"/>
  <c r="C7" i="3"/>
  <c r="C12" i="3" s="1"/>
  <c r="H7" i="3"/>
  <c r="H12" i="3" s="1"/>
  <c r="D7" i="3"/>
  <c r="D12" i="3" s="1"/>
  <c r="I7" i="3"/>
  <c r="I12" i="3" s="1"/>
  <c r="K30" i="1"/>
  <c r="K12" i="1" s="1"/>
  <c r="F30" i="1"/>
  <c r="F12" i="1" s="1"/>
  <c r="F58" i="1"/>
  <c r="F10" i="1" l="1"/>
  <c r="G7" i="3" s="1"/>
  <c r="G12" i="3" s="1"/>
  <c r="K10" i="1"/>
  <c r="K241" i="2" l="1"/>
  <c r="K226" i="2" s="1"/>
  <c r="K187" i="2" s="1"/>
  <c r="K10" i="2" l="1"/>
  <c r="L9" i="3" s="1"/>
  <c r="K7" i="3"/>
  <c r="K12" i="3" s="1"/>
  <c r="J7" i="3"/>
  <c r="J12" i="3" s="1"/>
  <c r="L7" i="3"/>
  <c r="L12" i="3" l="1"/>
</calcChain>
</file>

<file path=xl/sharedStrings.xml><?xml version="1.0" encoding="utf-8"?>
<sst xmlns="http://schemas.openxmlformats.org/spreadsheetml/2006/main" count="1272" uniqueCount="576">
  <si>
    <t>แบบรายงานผลการปฏิบัติงานของสำนักงานเศรษฐกิจการเกษตร</t>
  </si>
  <si>
    <t xml:space="preserve"> </t>
  </si>
  <si>
    <t>ผลผลิต/กิจกรรม/งาน/โครงการ (1)</t>
  </si>
  <si>
    <t>หน่วยนับ</t>
  </si>
  <si>
    <t>ปัญหา/อุปสรรคของ
การดำเนินงาน</t>
  </si>
  <si>
    <t>Q1</t>
  </si>
  <si>
    <t>Q2</t>
  </si>
  <si>
    <t>Q3</t>
  </si>
  <si>
    <t>Q4</t>
  </si>
  <si>
    <t>รวม</t>
  </si>
  <si>
    <t>สรุปร้อยละของผลปฏิบัติงาน</t>
  </si>
  <si>
    <t>(ร้อยละการปฏิบัติงาน)</t>
  </si>
  <si>
    <t>หน่วยงานหลัก/หน่วยงานร่วม</t>
  </si>
  <si>
    <t>จำนวน</t>
  </si>
  <si>
    <t>ผลการดำเนินงาน</t>
  </si>
  <si>
    <t>แผนงาน</t>
  </si>
  <si>
    <t>(เรื่อง)</t>
  </si>
  <si>
    <t>แผน</t>
  </si>
  <si>
    <t>ผล</t>
  </si>
  <si>
    <t>เฉลี่ย</t>
  </si>
  <si>
    <t>รวมผลการดำเนินงานภาพรวม (%)</t>
  </si>
  <si>
    <r>
      <t xml:space="preserve">ผลผลิต  </t>
    </r>
    <r>
      <rPr>
        <sz val="16"/>
        <color theme="1"/>
        <rFont val="TH SarabunPSK"/>
        <family val="2"/>
        <charset val="222"/>
      </rPr>
      <t>บริหารจัดการด้านเศรษฐกิจการเกษตร</t>
    </r>
  </si>
  <si>
    <r>
      <t xml:space="preserve">กิจกรรม </t>
    </r>
    <r>
      <rPr>
        <sz val="16"/>
        <color theme="1"/>
        <rFont val="TH SarabunPSK"/>
        <family val="2"/>
        <charset val="222"/>
      </rPr>
      <t>จัดทำและเผยแพร่สารสนเทศด้านเศรษฐกิจการเกษตร</t>
    </r>
  </si>
  <si>
    <t>ศูนย์สารสนเทศการเกษตร</t>
  </si>
  <si>
    <t>งบดำเนินงาน</t>
  </si>
  <si>
    <t>1. ข้อมูลการผลิตสินค้าเกษตร</t>
  </si>
  <si>
    <t>1.1 ข้อมูลการผลิตพืชไร่นา</t>
  </si>
  <si>
    <t xml:space="preserve">   1) การสำรวจภาวะการผลิตข้าวโพดหวาน ข้าวโพดฝักอ่อน มะเขือเทศ กล้วยไม้ ปี 2566</t>
  </si>
  <si>
    <t xml:space="preserve"> - สำรวจ</t>
  </si>
  <si>
    <t xml:space="preserve"> - ประมวลผล</t>
  </si>
  <si>
    <t xml:space="preserve"> - วิเคราะห์ข้อมูล</t>
  </si>
  <si>
    <t xml:space="preserve"> - รายงานผล </t>
  </si>
  <si>
    <t>1.2 ข้อมูลการผลิตพืชสวน</t>
  </si>
  <si>
    <t xml:space="preserve">    1) การสำรวจ RRA กระเจี๊ยบเขียว หน่อไม้ฝรั่ง ส้มเขียวหวาน มะนาว ปี 66</t>
  </si>
  <si>
    <t xml:space="preserve">  - เตรียมงานวิชาการ ปี 66</t>
  </si>
  <si>
    <t xml:space="preserve">  - สำรวจข้อมูล ปี 66</t>
  </si>
  <si>
    <t xml:space="preserve">  - ประมวลผล ปี 66</t>
  </si>
  <si>
    <t xml:space="preserve">  - วิเคราะห์ข้อมูล ปี 66</t>
  </si>
  <si>
    <t xml:space="preserve">  - รายงานผล ปิ 66</t>
  </si>
  <si>
    <t>สรุปร้อยละของผลปฏิบัติงาน (ข้อมูลการผลิตพืช/ปศุสัตว์/ประมง)</t>
  </si>
  <si>
    <t>1.3 ข้อมูลการผลิตพืชปศุสัตว์และประมง</t>
  </si>
  <si>
    <t xml:space="preserve">     1.3.1 จัดทำข้อมูลร่วมกันระหว่าง ศสส./สศท.</t>
  </si>
  <si>
    <t xml:space="preserve">          1) สำรวจปริมาณการผลิตปศุสัตว์  </t>
  </si>
  <si>
    <t>1 สินค้า ได้แก่ โคนม ปี 67</t>
  </si>
  <si>
    <t xml:space="preserve"> - วิเคราะห์ข้อมูล ปี 66</t>
  </si>
  <si>
    <t xml:space="preserve"> - รายงานผล ปี 66</t>
  </si>
  <si>
    <t xml:space="preserve"> - เตรียมงานวิชาการ ปี 67</t>
  </si>
  <si>
    <t xml:space="preserve"> - สำรวจ ปี 67</t>
  </si>
  <si>
    <t xml:space="preserve"> - ประมวลผล ปี 67</t>
  </si>
  <si>
    <t xml:space="preserve"> - วิเคราะห์ข้อมูล ปี 67</t>
  </si>
  <si>
    <t xml:space="preserve"> - รายงานผล ปี 67</t>
  </si>
  <si>
    <t xml:space="preserve">          2) สำรวจปริมาณน้ำนมดิบจากสถาบันโคนม/องค์กรที่รวบรวม</t>
  </si>
  <si>
    <t xml:space="preserve">      ปี 67  (รายไตรมาส)</t>
  </si>
  <si>
    <t xml:space="preserve">         - สำรวจ ปี  67</t>
  </si>
  <si>
    <t xml:space="preserve">         - รายงานผล ปี  67</t>
  </si>
  <si>
    <t xml:space="preserve">         - วิเคราะห์ข้อมูล ปี  67</t>
  </si>
  <si>
    <t xml:space="preserve">     1.3.2 จัดทำข้อมูลโดย ศสส.</t>
  </si>
  <si>
    <t xml:space="preserve">          1) สำรวจแบบ RRA ปศุสัตว์ ปี 67 รวม 4 ชนิด</t>
  </si>
  <si>
    <t>สรุปร้อยละของผลปฏิบัติงาน (ต้นทุนการผลิตและราคา)</t>
  </si>
  <si>
    <t>2.  ต้นทุนการผลิตและราคา</t>
  </si>
  <si>
    <t>2.1  ข้อมูลต้นทุนการผลิตสินค้าเกษตร</t>
  </si>
  <si>
    <t xml:space="preserve">      2.1.1 ฐานข้อมูลและการรายงานปัจจัยการผลิต</t>
  </si>
  <si>
    <t xml:space="preserve">            1) ปรับปรุงฐานข้อมูลการผลิตพืช</t>
  </si>
  <si>
    <t xml:space="preserve">                1.1) สำรวจเพื่อปรับปรุงฐานข้อมูลต้นทุนการผลิต 30 ชนิด</t>
  </si>
  <si>
    <t>และสำรวจข้อมูลการเปลี่ยนแปลงอัตราจ้างแรงงานและราคาปัจจัยการผลิตพืช</t>
  </si>
  <si>
    <t xml:space="preserve">         - เตรียมงานวิชาการ</t>
  </si>
  <si>
    <t xml:space="preserve">         - สำรวจภาคสนามโดย สปร. (ศสส.)</t>
  </si>
  <si>
    <t xml:space="preserve">         - ตรวจสอบผลสำรวจภาคสนามจาก สศท.</t>
  </si>
  <si>
    <t xml:space="preserve">         - บันทึก และประมวลผลข้อมูล</t>
  </si>
  <si>
    <t xml:space="preserve">         - รายงานผล/ใช้ประกอบการวิเคราะห์ข้อมูลต้นทุนการผลิตพืช</t>
  </si>
  <si>
    <t xml:space="preserve">      2.1.2 รายงานอัตราค่าจ้างและราคาปัจจัยการผลิต</t>
  </si>
  <si>
    <t>เพื่อจัดทำต้นทุนการผลิตปศุสัตว์ (รายเดือน)</t>
  </si>
  <si>
    <t xml:space="preserve">      2.1.3 จัดทำต้นทุนการผลิตน้ำนมโค ภายใต้คณะอนุกรรมการ</t>
  </si>
  <si>
    <t>จัดระบบราคาน้ำนมโค และผลิตภัณฑ์นม (ทุกเดือน)</t>
  </si>
  <si>
    <t xml:space="preserve">     2.1.4 จัดทำต้นทุนการผลิตโคขุน (รายไตรมาส)</t>
  </si>
  <si>
    <t xml:space="preserve">      2.1.5 จัดทำต้นทุนการผลิตสุกร ภายใต้คณะอนุกรรมการ</t>
  </si>
  <si>
    <t>ต้นทุนการผลิตสุกร (ทุกเดือน)</t>
  </si>
  <si>
    <t xml:space="preserve">      2.1.6 จัดทำต้นทุนการผลิตไข่ไก่ ภายใต้คณะกรรมการต้นทุน</t>
  </si>
  <si>
    <t>การผลิตไก่ไข่และไข่ไก่ (ทุกเดือน)</t>
  </si>
  <si>
    <t xml:space="preserve">     2.1.7 จัดทำต้นทุนการผลิตไก่เนื้อ (ทุกเดือน)</t>
  </si>
  <si>
    <t xml:space="preserve">     2.1.8 จัดทำต้นทุนการผลิตประมงรายเดือน กุ้งขาว รายงานผล ปี 67</t>
  </si>
  <si>
    <t xml:space="preserve">     2.1.9 จัดทำต้นทุนการผลิตประมงรายปี ปลานิล รายงานผล ปี 66</t>
  </si>
  <si>
    <t xml:space="preserve">     2.1.10 การสำรวจและรายงานราคาปัจจัยการผลิตปลานิล </t>
  </si>
  <si>
    <t xml:space="preserve">          -สำรวจ ปี 67</t>
  </si>
  <si>
    <t xml:space="preserve">          -รายงานผล ปี 67</t>
  </si>
  <si>
    <t xml:space="preserve">     2.1.11 การจัดทำต้นทุนการบริหารจัดการศูนย์รวบรวมน้ำนมดิบ</t>
  </si>
  <si>
    <t>(สำรวจทุก 6 เดือน : ต้นทุน ณ เดือนมิถุนายน และเดือนธันวาคม</t>
  </si>
  <si>
    <t xml:space="preserve">          -บันทึกและประมวลผล</t>
  </si>
  <si>
    <t xml:space="preserve">          -วิเคราะห์ข้อมูลและรายงาน</t>
  </si>
  <si>
    <t>2.2 ข้อมูลราคาสินค้าเกษตร</t>
  </si>
  <si>
    <t xml:space="preserve">  2.2.1 จัดเก็บ รวบรวม ราคาสินค้าเกษตร</t>
  </si>
  <si>
    <t xml:space="preserve">      1) ราคา ณ ตลาดสำคัญ (ราคารายวัน) </t>
  </si>
  <si>
    <t xml:space="preserve">         - สำรวจภาคสนามโดย สศท.</t>
  </si>
  <si>
    <t xml:space="preserve">         - ประมวลผล วิเคราะห์ รายงานข้อมูล</t>
  </si>
  <si>
    <t xml:space="preserve">     2) ราคาที่เกษตรกรขายได้ ณ ไร่นา (ราคารายสัปดาห์)</t>
  </si>
  <si>
    <t>3.การพยากรณ์ผลผลิตการเกษตรที่สำคัญ</t>
  </si>
  <si>
    <t xml:space="preserve">  3.1 การจัดทำข้อมูลพยากรณ์ผลผลิตการเกษตร</t>
  </si>
  <si>
    <t xml:space="preserve">     1) การพยากรณ์ผลผลิตสินค้าเกษตรที่สำคัญระดับจังหวัด</t>
  </si>
  <si>
    <t xml:space="preserve">       - รวบรวมข้อมูลประกอบการ</t>
  </si>
  <si>
    <t>วิเคราะห์ผลการพยากรณ์</t>
  </si>
  <si>
    <t xml:space="preserve">    - วิเคราะห์ผลการพยากรณ์</t>
  </si>
  <si>
    <t xml:space="preserve">       - นำข้อมูลผลการพยากรณ์เสนอคณะกรรมการสารสนเทศการเกษตร</t>
  </si>
  <si>
    <t xml:space="preserve">       - นำข้อมูลผลการพยากรณ์เสนอคณะอนุฯและคณะกรรมการต่างๆ /</t>
  </si>
  <si>
    <t>บูรณาการร่วมกับหน่วยงานอื่น</t>
  </si>
  <si>
    <t xml:space="preserve">    - จัดทำรายงานผลการพยากรณ์</t>
  </si>
  <si>
    <t xml:space="preserve">    - ส่งข้อมูลให้ สปข. เผยแพร่</t>
  </si>
  <si>
    <t xml:space="preserve">     2) การพยากรณ์ผลผลิตการเกษตรระดับประเทศ (Outlook)</t>
  </si>
  <si>
    <t xml:space="preserve">       - รวบรวมข้อมูลประกอบการวิเคราะห์ผลการพยากรณ์</t>
  </si>
  <si>
    <t xml:space="preserve">       - ติดตามสถานการณ์ เพื่อปรับปรุงข้อมูลพยากรณ์</t>
  </si>
  <si>
    <t xml:space="preserve">       - วิเคราะห์ผลการพยากรณ์</t>
  </si>
  <si>
    <t xml:space="preserve">       - นำเสนอผลการพยากรณ์ให้ผู้รู้  เพื่อให้ข้อคิดเห็น</t>
  </si>
  <si>
    <t xml:space="preserve">  3.2 การติดตามภาวะการผลิตสินค้าเกษตรที่สำคัญ</t>
  </si>
  <si>
    <t xml:space="preserve">   - วางแผน</t>
  </si>
  <si>
    <t xml:space="preserve">   - สำรวจภาคสนาม/สอบถามผู้รู้</t>
  </si>
  <si>
    <t xml:space="preserve">   - รวบรวมสถานการณ์การผลิตจากหน่วยงานอื่น</t>
  </si>
  <si>
    <t xml:space="preserve">   - บันทึกข้อมูลผลการสำรวจภาวะการผลิต/จัดทำสรุปสถานการณ์การผลิต</t>
  </si>
  <si>
    <t xml:space="preserve">   3.3 คณะทำงานสำรวจข้อมูลไม้ผลเศรษฐกิจ (สพส ดำเนินการ)</t>
  </si>
  <si>
    <t xml:space="preserve">     1) จัดทำข้อมูลประมาณการไม้ผลร่วมกับ สพส. ภายใต้คณะทำงานพัฒนา</t>
  </si>
  <si>
    <t>ระบบข้อมูลไม้ผลและโลจิสติกส์ ภาคเหนือ</t>
  </si>
  <si>
    <t xml:space="preserve">    2) จัดทำข้อมูลประมาณการไม้ผลร่วมกับ สพส. ภายใต้คณะทำงานพัฒนา</t>
  </si>
  <si>
    <t>ระบบข้อมูลไม้ผลและโลจิสติกส์ ภาคตะวันออก</t>
  </si>
  <si>
    <t xml:space="preserve">    3) จัดทำข้อมูลประมาณการไม้ผลร่วมกับ สพส. ภายใต้คณะทำงานพัฒนา</t>
  </si>
  <si>
    <t>ระบบข้อมูลไม้และโลจิสติกส์ ภาคใต้</t>
  </si>
  <si>
    <t xml:space="preserve">    3.4 การจัดทำรายงานสรุปสินค้าเกษตรและผลิตภัณฑ์ฉบับผู้บริหาร</t>
  </si>
  <si>
    <t xml:space="preserve"> (Executive Summary)</t>
  </si>
  <si>
    <t xml:space="preserve">    3.5 จัดทำรายงาน Early Warning</t>
  </si>
  <si>
    <t xml:space="preserve"> 3.6 จัดทำสถานการณ์การเพาะปลูกข้าว
แผนการผลิตและการตลาดข้าวครบวงจร ปี 2566/67 และปี 2567/68</t>
  </si>
  <si>
    <t>สรุปร้อยละของผลปฏิบัติงาน (ข้อมูลเชิงพื้นที่ทางการเกษตร)</t>
  </si>
  <si>
    <t>4.  ข้อมูลเชิงพื้นที่ทางการเกษตร</t>
  </si>
  <si>
    <t>จัดทำข้อมูลเชิงพื้นที่เนื้อที่เพาะปลูกสินค้าเกษตร โดยใช้เทคโนโลยีภูมิสารสนเทศ</t>
  </si>
  <si>
    <t xml:space="preserve">จำนวน 6 สินค้า </t>
  </si>
  <si>
    <t xml:space="preserve">   4.1 จัดเตรียมงานวิชาการ และข้อมูลที่เกี่ยวข้อง (ทั้งข้อมูลสถิติและข้อมูลเชิงพื้นที่)</t>
  </si>
  <si>
    <t xml:space="preserve">   4.2 วางแผน ตรวจสอบ และปรับปรุงแก้ไขผลการแปลวิเคราะห์ข้อมูล เนื้อที่เพาะปลูก/ยืนต้นพิชเศรษฐกิจปี 2567 และ ปี 2568 ที่แปลโดย สศท. 1-12 </t>
  </si>
  <si>
    <t xml:space="preserve">   4.3 แปลเนื้อที่เพาะปลูกสับปะรดโรงงาน ปี 2567 โดย ศสส.</t>
  </si>
  <si>
    <t xml:space="preserve">    4.4 สุ่มตัวอย่าง และตรวจสอบความถูกต้องของผลการแปลวิเคราะห์ เนื้อที่เพาะปลูก/ยืนต้น โดย ศสส. และดำเนินการสำรวจภาคสนามโดย สศท. 1-12</t>
  </si>
  <si>
    <t xml:space="preserve">   4.5 จัดทำผลการตรวจสอบความถูกต้องของผลการแปลวิเคราะห์</t>
  </si>
  <si>
    <t xml:space="preserve">   4.6 จัดทำแผนที่ กราฟ และรูปเล่มรายงาน แยกรายพืช </t>
  </si>
  <si>
    <t>สรุปร้อยละของผลปฏิบัติงาน (ข้อมูลเกษตรกรและอื่น ๆ)</t>
  </si>
  <si>
    <t>5. ข้อมูลเกษตรกรและอื่นๆ</t>
  </si>
  <si>
    <t xml:space="preserve">    1) จัดประชุมหารือ / ประสานงานหน่วยงานต่างๆ ที่เกี่ยวข้องที่มีความพร้อม</t>
  </si>
  <si>
    <t xml:space="preserve">เชื่อมโยงฐานข้อมูลเกษตรกรด้านต่างๆ มายังฐานข้อมูลเกษตรกรกลาง </t>
  </si>
  <si>
    <t>(Farmer ONE) เพื่อให้ ครอบคลุมกิจกรรมทางการเกษตรและเกิดประโยชน์สูงสุด</t>
  </si>
  <si>
    <t xml:space="preserve">   2) ประชุมหน่วยเกี่ยวข้องเพื่อพิจารณาทบทวนระเบียบคณะกรรมการนโยบาย</t>
  </si>
  <si>
    <t>และแผนพัฒนาการเกษตรและสหกรณ์ ว่าด้วยการขึ้นทะเบียนเกษตรกร</t>
  </si>
  <si>
    <t xml:space="preserve">   3) จัดประชุมคณะกรรมการ/คณะทำงานที่เกี่ยวข้องเพื่อตรวจสอบ /</t>
  </si>
  <si>
    <t>ปรับปรุงฐานข้อมูลเกษตรกรกลาง (Farmer ONE)</t>
  </si>
  <si>
    <t xml:space="preserve">   4) จัดทำระเบียบ / ประกาศสำนักงานเศรษฐกิจการเกษตรที่เกี่ยวกับ</t>
  </si>
  <si>
    <t>งานทะเบียนเกษตรกร</t>
  </si>
  <si>
    <t xml:space="preserve">   5) ดำเนินการจัดทำบันทึกความร่วมมือ (MOU) / ต่ออายุบันทึกความร่วมมือ</t>
  </si>
  <si>
    <t xml:space="preserve"> (MOU) ที่เกี่ยวข้องกับฐานข้อมูลเกษตรกรกลาง (Farmer ONE)</t>
  </si>
  <si>
    <t xml:space="preserve">   6) เรียกรายงานข้อมูลการขึ้นทะเบียนเกษตรกรรายสินค้า จำนวน 52 ชนิด</t>
  </si>
  <si>
    <t>จากฐานข้อมูลเกษตรกรกลาง (Farmer ONE) เป็นประจำทุกเดือน</t>
  </si>
  <si>
    <t xml:space="preserve">   7) จัดทำ Fact Sheet Farmer ONE เพื่อเสนอผู้บริหารกระทรวงเกษตรฯ</t>
  </si>
  <si>
    <t>เป็นประจำทุกเดือน</t>
  </si>
  <si>
    <t xml:space="preserve">   8) ปรับปรุงฐานข้อมูลทะเบียนเศรษฐกิจการเกษตรอาสาให้เป็นปัจจุบัน</t>
  </si>
  <si>
    <t xml:space="preserve">   9) ปรับปรุงฐานข้อมูลทะเบียนเศรษฐกิจการเกษตรอาสาในฐานข้อมูล</t>
  </si>
  <si>
    <t>อาสาสมัตรเกษตรให้เป็นปัจจุบัน</t>
  </si>
  <si>
    <t>สรุปร้อยละของผลการปฏิบัติงาน (ข้อมูลสารสนเทศการเกษตรเพื่อการเผยแพร่)</t>
  </si>
  <si>
    <t>6.ข้อมูลสารสนเทศการเกษตรเพื่อการเผยแพร่</t>
  </si>
  <si>
    <t xml:space="preserve">   6.1 จัดทำเอกสาร/วารสารเผยแพร่ ได้แก่</t>
  </si>
  <si>
    <t xml:space="preserve">        1) สถิติการเกษตรของประเทศไทย ปี 66</t>
  </si>
  <si>
    <t xml:space="preserve">        2) สถิติการค้าสินค้าเกษตรไทยกับต่างประเทศ ปี 66</t>
  </si>
  <si>
    <t xml:space="preserve">        3) ตัวชี้วัดเศรษฐกิจการเกษตรของประเทศไทย ปี 66</t>
  </si>
  <si>
    <t xml:space="preserve">        4) สารสนเทศเศรษฐกิจการเกษตร รายสินค้า ปี 66</t>
  </si>
  <si>
    <t xml:space="preserve">     6.2 บริการข้อมูลสารสนเทศการเกษตร</t>
  </si>
  <si>
    <t xml:space="preserve">     6.3 การเขียนข่าวส่ง ปชส.</t>
  </si>
  <si>
    <t xml:space="preserve">     สรุปร้อยละของผลปฏิบัติงาน (พัฒนาระบบเทคโนโลยีสารสนเทศ)</t>
  </si>
  <si>
    <t>7.พัฒนาระบบเทคโนโลยีสารสนเทศ</t>
  </si>
  <si>
    <t xml:space="preserve">    7.1 บริหารจัดการระบบเครือข่ายสื่อสาร</t>
  </si>
  <si>
    <t xml:space="preserve">         - บำรุงรักษาเครือข่ายส่วนกลาง</t>
  </si>
  <si>
    <t>และเครื่องคอมพิวเตอร์แม่ข่าย</t>
  </si>
  <si>
    <t xml:space="preserve">        - ตรวจสอบเครือข่าย</t>
  </si>
  <si>
    <t xml:space="preserve">        - บริการอินเตอร์เน็ตและเครือข่าย </t>
  </si>
  <si>
    <t xml:space="preserve">    7.2 บำรุงรักษาและติดตั้งโปรแกรม</t>
  </si>
  <si>
    <t>สำหรับการอบรมคอมพิวเตอร์ ให้คำปรึกษาทางเทคนิค</t>
  </si>
  <si>
    <t>และบำรุงรักษาโฮสต์คอมพิวเตอร์และ Server</t>
  </si>
  <si>
    <t xml:space="preserve">     สรุปร้อยละของผลปฏิบัติงาน (งานบริหารองค์กร)</t>
  </si>
  <si>
    <t>8.งานบริหารจัดการองค์กร</t>
  </si>
  <si>
    <t xml:space="preserve">     - งานประจำ</t>
  </si>
  <si>
    <t xml:space="preserve">     - ค่าสาธารณูปโภค</t>
  </si>
  <si>
    <t xml:space="preserve">   1.1.1 การจัดทำข้อมูลโดย ศสส.</t>
  </si>
  <si>
    <t>เรื่อง</t>
  </si>
  <si>
    <t>ร้อยละ</t>
  </si>
  <si>
    <t>ครบตามแผน</t>
  </si>
  <si>
    <t xml:space="preserve">     1.2.1 การจัดทำข้อมูลร่วมระหว่าง ศสส. กับ สศท. โดยการสำรวจด้วยตัวอย่าง</t>
  </si>
  <si>
    <t>ครั้ง</t>
  </si>
  <si>
    <t xml:space="preserve"> (กระบือ เป็ดไข่ เป็ดเนื้อ และไก่พื้นเมือง)</t>
  </si>
  <si>
    <t>จัดทำข้อมูลไตรมาส 4 ปี 66</t>
  </si>
  <si>
    <t>จัดทำข้อมูลปี 66</t>
  </si>
  <si>
    <t>ยังไม่ถึงช่วงเวลาดำเนินงาน</t>
  </si>
  <si>
    <t>ครั้งที่ 1 ผลพยากรณ์ ณ เดือน ต.ค. 66</t>
  </si>
  <si>
    <t xml:space="preserve">ครั้งที่ 1 </t>
  </si>
  <si>
    <t>Outlook ส่ง กนผ./สวศ. ณ พ.ย. 66</t>
  </si>
  <si>
    <t xml:space="preserve">ครั้ง </t>
  </si>
  <si>
    <t>ครั้งที่ 1 เดือน พ.ย. 66 จำนวน 1 สาย</t>
  </si>
  <si>
    <t>ครั้งที่ 2 เดือน ธ.ค. 66 จำนวน 3 สาย</t>
  </si>
  <si>
    <t>เล่ม</t>
  </si>
  <si>
    <t>1 เล่ม</t>
  </si>
  <si>
    <t>เดือน</t>
  </si>
  <si>
    <t>ศูนย์เรียนรู้การเพิ่มประสิทธิภาพการผลิตสินค้าเกษตร</t>
  </si>
  <si>
    <t xml:space="preserve">1.การพัฒนาศักยภาพเศรษฐกิจการเกษตรอาสาประจำศูนย์เรียนรู้การเพิ่มประสิทธิภาพการผลิตสินค้าเกษตร </t>
  </si>
  <si>
    <t xml:space="preserve">    1.1 กิจกรรมพัฒนาเพิ่มขีดความสามารถเศรษฐกิจการเกษตรอาสาเพื่อสนับสนุนการจัดทำข้อมูล Big data</t>
  </si>
  <si>
    <t xml:space="preserve">  1) สนับสนุนการจัดทำข้อมูล Big data</t>
  </si>
  <si>
    <t xml:space="preserve">  2) ฝึกอบรมเพิ่มขีดความสามารถ ศกอ.</t>
  </si>
  <si>
    <t>2. กิจกรรมจัดทำข้อมูลกรอบตัวอย่างสำหรับการสำรวจ (Sampling for List Frame Survey) โดยอาสาสมัครเกษตรหมู่บ้าน</t>
  </si>
  <si>
    <t>1) งานวิชาการ/แผนดำเนินการ/ประสานงาน</t>
  </si>
  <si>
    <t>2) ปรับปรุง/ทดสอบระบบบันทึกข้อมูล</t>
  </si>
  <si>
    <t>3) จัดทำ/จัดส่งสื่อและเอกสารประกอบการดำเนินการโครงการ</t>
  </si>
  <si>
    <t>4) อบรม ชี้แจง การจัดเก็บข้อมูล</t>
  </si>
  <si>
    <t>5) การปฏิบัติงานภาคสนามของเจ้าหน้าที่ร่วมกับ อกม.</t>
  </si>
  <si>
    <t>6) ดำเนินการจัดเก็บมูลของหมู่บ้านโดย อกม.</t>
  </si>
  <si>
    <t>7) ปฏิบัติงานภาคสนาม/ตรวจสอบและปรับปรุงคุณภาพข้อมูล</t>
  </si>
  <si>
    <t xml:space="preserve"> - จัดทำเค้าโครงการศึกษาวิจัย</t>
  </si>
  <si>
    <t xml:space="preserve"> - เสนอเค้าโครงการวิจัย</t>
  </si>
  <si>
    <t xml:space="preserve"> - รวบรวมข้อมูล</t>
  </si>
  <si>
    <t xml:space="preserve"> - รายงานและเสนอผลงาน</t>
  </si>
  <si>
    <t xml:space="preserve">3.1 กิจกรรมศึกษาแนวทางการพัฒนาการตลาดทุเรียนผลสดออนไลน์ </t>
  </si>
  <si>
    <t xml:space="preserve">3.2 การศึกษาความมั่นคงในการประกอบอาชีพเกษตรกรรมของครัวเรือนเกษตร </t>
  </si>
  <si>
    <t xml:space="preserve">3.4 การถอดบทเรียนและความสำเร็จการลดความเหลื่อมล้ำในพื้นที่ </t>
  </si>
  <si>
    <t>4. กิจกรรมจัดทำสารสนเทศเศรษฐกิจสังคมครัวเรือนเกษตรเพื่อสนับสนุนการพัฒนาภาคเกษตร</t>
  </si>
  <si>
    <t xml:space="preserve">  1) เตรียมโครงการและงบประมาณ</t>
  </si>
  <si>
    <t xml:space="preserve">  2) เตรียมงานวิชาการ</t>
  </si>
  <si>
    <t xml:space="preserve">  3) สำรวจและเก็บรวบรวมข้อมูล</t>
  </si>
  <si>
    <t xml:space="preserve">  4) ตรวจสอบ/ประมวลผล/วิเคราะห์</t>
  </si>
  <si>
    <t xml:space="preserve">  5) ปรับแก้/รายงานผล/เผยแพร่</t>
  </si>
  <si>
    <t>5. กิจกรรมศึกษาแนวทางการบริหารจัดการเงินทุนของเกษตรกรรายย่อย</t>
  </si>
  <si>
    <t>1. เตรียมงานวิชาการ เช่น ศึกษาข้อมูลที่เกี่ยวข้องกำหนดสินค้า/พื้นที่ แบบสอบถาม กำหนดจำนวนตัวอย่าง สุ่มตัวอย่าง ฯลฯ</t>
  </si>
  <si>
    <t>2. สำรวจข้อมูล</t>
  </si>
  <si>
    <t>3. บันทึก ประมวลผล และวิเคราะห์ข้อมูล</t>
  </si>
  <si>
    <t>4. จัดทำ (ร่าง) ผลการศึกษาฯ</t>
  </si>
  <si>
    <t xml:space="preserve">5. จัดประชุมกลุ่มย่อยผู้มีส่วนเกี่ยวข้องในพื้นที่ </t>
  </si>
  <si>
    <t>6. ประชุมทีม สศท.1,3 เพื่อสรุปผลภาพรวม</t>
  </si>
  <si>
    <t>7. ผลการศึกษาแนวทางพัฒนาฯ ฉบับสมบูรณ์ เสนอผู้บริหาร และหน่วยงานที่เกี่ยวข้อง</t>
  </si>
  <si>
    <t>1 เรื่อง</t>
  </si>
  <si>
    <r>
      <t xml:space="preserve">แผนงานยุทธศาสตร์  </t>
    </r>
    <r>
      <rPr>
        <sz val="17"/>
        <color theme="1"/>
        <rFont val="TH SarabunPSK"/>
        <family val="2"/>
        <charset val="222"/>
      </rPr>
      <t>การเกษตรสร้างมูลค่า</t>
    </r>
  </si>
  <si>
    <r>
      <t xml:space="preserve">โครงการ   </t>
    </r>
    <r>
      <rPr>
        <sz val="16"/>
        <color theme="1"/>
        <rFont val="TH SarabunPSK"/>
        <family val="2"/>
        <charset val="222"/>
      </rPr>
      <t>จัดทำสารสนเทศเศรษฐกิจการเกษตร เพื่อสนับสนุนการบริหารจัดการสินค้าเกษตร</t>
    </r>
  </si>
  <si>
    <r>
      <t xml:space="preserve">กิจกรรม  </t>
    </r>
    <r>
      <rPr>
        <sz val="16"/>
        <color theme="1"/>
        <rFont val="TH SarabunPSK"/>
        <family val="2"/>
        <charset val="222"/>
      </rPr>
      <t xml:space="preserve"> จัดเก็บข้อมูลผลผลติต่อไร่โดยวิธีตั้งแปลงเก็บเกี่ยวผลผลิต (Crop Cutting)</t>
    </r>
  </si>
  <si>
    <t>สรุปร้อยละของผลการปฏิบัติงาน</t>
  </si>
  <si>
    <t>1. กิจกรรมสำรวจข้อมูลผลผลิตต่อไร่โดยวิธีการตั้งแปลงเก็บเกี่ยวผลผลิต</t>
  </si>
  <si>
    <t xml:space="preserve">(Crop Cutting ) และการสำรวจปริมาณการผลิต  (List Frame)  </t>
  </si>
  <si>
    <t xml:space="preserve"> - เตรียมงานวิชาการ</t>
  </si>
  <si>
    <t xml:space="preserve">    2) ถั่วเหลิอง รุ่น2 ปีเพาะปลูก 2566/67 (CC+LF)</t>
  </si>
  <si>
    <t xml:space="preserve"> - รายงานผล</t>
  </si>
  <si>
    <t xml:space="preserve">    3) มันสำปะหลังโรงงาน ปี 2567 (CC+LF)</t>
  </si>
  <si>
    <t xml:space="preserve">    4) สับปะรดปัตตาเวีย ปี 2566 และ 2567 (CC+LF)</t>
  </si>
  <si>
    <t xml:space="preserve"> - ประมวลผล ปี 2566</t>
  </si>
  <si>
    <t xml:space="preserve"> - วิเคราะห์ข้อมูล ปี 2566</t>
  </si>
  <si>
    <t xml:space="preserve"> - รายงานผล ปี 2566</t>
  </si>
  <si>
    <t xml:space="preserve"> - เตรียมงานวิชาการ ปี 2567</t>
  </si>
  <si>
    <t xml:space="preserve"> - สำรวจ ปี 2567</t>
  </si>
  <si>
    <t xml:space="preserve"> - ประมวลผล ปี 2567</t>
  </si>
  <si>
    <t xml:space="preserve"> - วิเคราะห์ข้อมูล ปี 2567</t>
  </si>
  <si>
    <t xml:space="preserve">    5) ถั่วเหลิอง รุ่น1 ปีเพาะปลูก 2567/68 (List Frame)</t>
  </si>
  <si>
    <t xml:space="preserve"> - เตรียมงานวิชาการ ปีเพาะปลูก 2567/68</t>
  </si>
  <si>
    <t xml:space="preserve"> - สำรวจ ปีเพาะปลูก 2567/68</t>
  </si>
  <si>
    <t xml:space="preserve">   2. การสัมมนา/อบรม</t>
  </si>
  <si>
    <t xml:space="preserve">  1) อบรมเชิงปฏิบัติการการสำรวจโดยวิธีตั้งแปลงเก็บเกี่ยว</t>
  </si>
  <si>
    <t>ผลผลิต (Crop Cutting) ถั่วเหลือง ปีเพาะปลูก 2566/67</t>
  </si>
  <si>
    <t>สับปะรดปัตตาเวียและมันสำปะหลังโรงงาน ปี 2567</t>
  </si>
  <si>
    <r>
      <t xml:space="preserve">แผนงานยุทธศาสตร์   </t>
    </r>
    <r>
      <rPr>
        <sz val="14"/>
        <color theme="1"/>
        <rFont val="TH SarabunPSK"/>
        <family val="2"/>
      </rPr>
      <t>การเกษตรสร้างมูลค่า</t>
    </r>
  </si>
  <si>
    <r>
      <t xml:space="preserve">โครงการ   </t>
    </r>
    <r>
      <rPr>
        <sz val="14"/>
        <color theme="1"/>
        <rFont val="TH SarabunPSK"/>
        <family val="2"/>
      </rPr>
      <t>จัดทำสารสนเทศเศรษฐกิจการเกษตร เพื่อสนับสนุนการบริหารจัดการสินค้าเกษตร</t>
    </r>
  </si>
  <si>
    <r>
      <t xml:space="preserve">กิจกรรม </t>
    </r>
    <r>
      <rPr>
        <sz val="14"/>
        <color theme="1"/>
        <rFont val="TH SarabunPSK"/>
        <family val="2"/>
      </rPr>
      <t xml:space="preserve">  จัดทำข้อมูลปริมาณการผลิตพืชเศรษฐกิจที่สำคัญเพื่อสนับสนุนการจัดทำนโยบาย</t>
    </r>
  </si>
  <si>
    <t>2. กิจรรมจัดทำข้อมูลปริมาณการผลิตพืชเศรษฐกิจที่สำคัญเพื่อสนับสนุนการจัดทำนโยบาย</t>
  </si>
  <si>
    <t>1) การสำรวจปริมาณการผลิตข้าวนาปี ปีเพาะปลูก 2566/67 ภาคอื่นๆ (List Frame)</t>
  </si>
  <si>
    <t xml:space="preserve"> - เตรียมงานวิชาการ/อบรมชี้แจง</t>
  </si>
  <si>
    <t xml:space="preserve"> - ประมวลผล </t>
  </si>
  <si>
    <t>2) การสำรวจปริมาณการผลิตข้าวนาปี  ปีเพาะปลูก 2566/67 ภาคใต้ (List Frame)</t>
  </si>
  <si>
    <t>3) การสำรวจปริมาณการผลิตมันสำปะหลังโรงงาน ปี 2567 (List Frame)</t>
  </si>
  <si>
    <t>4) การสำรวจปริมาณการผลิตมันข้าวโพดเลี้ยงสัตว์ รุ่น 2 ปีเพาะปลูก 2566/67 (List Frame)</t>
  </si>
  <si>
    <t>5) การสำรวจปริมาณการผลิตข้าวโพดเลี้ยงสัตว์ รุ่น 1</t>
  </si>
  <si>
    <t>ปีเพาะปลูก 2566/67 และปีเพาะปลูก 2567/68 (List Frame)</t>
  </si>
  <si>
    <t xml:space="preserve"> - ประมวลผล ปีเพาะปลูก 2566/67</t>
  </si>
  <si>
    <t xml:space="preserve"> - วิเคราะห์ข้อมูล ปีเพาะปลูก 2566/67</t>
  </si>
  <si>
    <t>6) การสัมมนา/อบรม</t>
  </si>
  <si>
    <t xml:space="preserve">  อบรมเชิงปฏิบัติการการสำรวจปริมาณการผลิตด้วยตัวอย่าง</t>
  </si>
  <si>
    <t xml:space="preserve"> (List Frame) ปี 2566</t>
  </si>
  <si>
    <r>
      <t xml:space="preserve">กิจกรรม </t>
    </r>
    <r>
      <rPr>
        <sz val="14"/>
        <color theme="1"/>
        <rFont val="TH SarabunPSK"/>
        <family val="2"/>
      </rPr>
      <t xml:space="preserve">  การเพิ่มประสิทธิภาพการประมาณการและติดตามภาวะการผลิตสินค้าเกษตร</t>
    </r>
  </si>
  <si>
    <t>3. กิจกรรมเพิ่มประสิทธิภาพการประประมาณการและติดตามภาวะการผลิตสินค้าเกษตร</t>
  </si>
  <si>
    <t xml:space="preserve">   1) การจัดทำข้อมูลปฏิทินผลผลิตสินค้าแม่นยำด้วยวิธีการนับทะลายและวางบัญชีฟาร์ม ปาล์มน้ำมัน และมะพร้าวผลแก่ ปี  2567</t>
  </si>
  <si>
    <t xml:space="preserve"> - บันทึกข้อมูล</t>
  </si>
  <si>
    <t xml:space="preserve"> - ตรวจสอบความถูกต้องของข้อมูล</t>
  </si>
  <si>
    <t xml:space="preserve"> - ประมวลผลและวิเคราะห์ผลเบื้องต้น</t>
  </si>
  <si>
    <t xml:space="preserve">  2) การสำรวจภาวะการผลิตสินค้าเกษตรที่สำคัญ 24 ชนิดสินค้า</t>
  </si>
  <si>
    <t xml:space="preserve">    3) การจัดทำข้อมูลปริมาณการผลิตสินค้าเกษตรที่มีความสำคัญระดับพื้นที่ 10 ชนิดสินค้า</t>
  </si>
  <si>
    <r>
      <t xml:space="preserve">กิจกรรม </t>
    </r>
    <r>
      <rPr>
        <sz val="14"/>
        <color theme="1"/>
        <rFont val="TH SarabunPSK"/>
        <family val="2"/>
      </rPr>
      <t xml:space="preserve">  การติดตามสถานการณ์การผลิตในระดับหมู่บ้านและสถานการณ์ราคาสินค้าเกษตรที่สำคัญในระดับท้องถิ่น รวมทั้งข้อมูลเตือนภัยด้านเศรษฐกิจการเกษตรและภัยธรรมชาติโดยเศรษฐกิจการเกษตรอาสา (ศกอ.) 882 อำเภอ</t>
    </r>
  </si>
  <si>
    <t>4. กิจกรรมติดตามสถานการณ์การผลิตในระดับหมู่บ้านและสถานการณ์ราคาสินค้าเกษตรที่สำคัญในระดับท้องถิ่น รวมทั้งข้อมูลเตือนภัยด้านเศรษฐกิจการเกษตรและภัยธรรมชาติโดยเศรษฐกิจการเกษตรอาสา (ศกอ.) 882 อำเภอ</t>
  </si>
  <si>
    <t>4.1 รายงานสถานการณ์การผลิตในระดับหมู่บ้านรวมทั้งเตือนภัยด้านเศรษฐกิจการเกษตรและภัยธรรมชาติ รายเดือน</t>
  </si>
  <si>
    <t>4.2 รายงานสถานการณ์ราคาสินค้าเกษตรที่สำคัญในระดับท้องถิ่น รายสัปดาห์</t>
  </si>
  <si>
    <r>
      <t xml:space="preserve">กิจกรรม   </t>
    </r>
    <r>
      <rPr>
        <sz val="14"/>
        <color theme="1"/>
        <rFont val="TH SarabunPSK"/>
        <family val="2"/>
      </rPr>
      <t xml:space="preserve">เพิ่มประสิทธิภาพการจัดทำสารสนเทศต้นทุนการผลิตภาคเกษตร </t>
    </r>
  </si>
  <si>
    <t>สำรวจเพื่อจัดทำฐานข้อมูลต้นทุน</t>
  </si>
  <si>
    <t>(ร้อยละการปฏิบัติงาน) (สำรวจเพื่อจัดทำฐานข้อมูลต้นทุนพืช)</t>
  </si>
  <si>
    <t>1.  สำรวจเพื่อจัดทำฐานข้อมูลต้นทุนพืช</t>
  </si>
  <si>
    <t xml:space="preserve">               1.1) สำรวจเพื่อจัดทำ และปรับปรุงฐานข้อมูลต้นทุน</t>
  </si>
  <si>
    <t>สำรวจต้นทุนการผลิต โดย สศท. 4 สินค้า</t>
  </si>
  <si>
    <t xml:space="preserve">         สำรวจต้นทุนการผลิต ยางพารา ปี 2567</t>
  </si>
  <si>
    <t xml:space="preserve">        - เตรียมงานวิชาการ</t>
  </si>
  <si>
    <t xml:space="preserve">        - อบรมคู่มือการสำรวจ</t>
  </si>
  <si>
    <t xml:space="preserve">        - สำรวจภาคสนามโดย สศท.</t>
  </si>
  <si>
    <t xml:space="preserve">        - ตรวจสอบและประมวลผลข้อมูล ระดับภาค ประเทศ</t>
  </si>
  <si>
    <t xml:space="preserve">        - วิเคราะห์ผล ระดับภาค ประเทศ</t>
  </si>
  <si>
    <t xml:space="preserve">        - รายงานผล</t>
  </si>
  <si>
    <t xml:space="preserve">        (ร้อยละการปฏิบัติงาน)</t>
  </si>
  <si>
    <t xml:space="preserve">         สำรวจต้นทุนการผลิต ลำไย ปี 2567</t>
  </si>
  <si>
    <t xml:space="preserve">         สำรวจต้นทุนการผลิต มันฝรั่ง ปี 2567</t>
  </si>
  <si>
    <t xml:space="preserve">         สำรวจต้นทุนการผลิต มะนาว ปี 2567</t>
  </si>
  <si>
    <t>(ร้อยละการปฏิบัติงาน) (สำรวจเพื่อจัดทำฐานข้อมูลต้นทุนปศุสัตว์)</t>
  </si>
  <si>
    <t>2. สำรวจเพื่อจัดทำฐานข้อมูลปศุสัตว์</t>
  </si>
  <si>
    <t xml:space="preserve">      1) เตรียมงานวิชาการ                     </t>
  </si>
  <si>
    <t xml:space="preserve">      2) ปฏิบัติงานภาคสนาม</t>
  </si>
  <si>
    <t xml:space="preserve">      3) ประมวลผล</t>
  </si>
  <si>
    <t xml:space="preserve">      4) วิเคราะห์ข้อมูล </t>
  </si>
  <si>
    <t xml:space="preserve">      5) รายงานผล </t>
  </si>
  <si>
    <t>3. การสัมมนา/อบรม</t>
  </si>
  <si>
    <t xml:space="preserve">  1) การอบรมแบบสำรวจข้อมูลต้นทุนและอัตราจ้าง </t>
  </si>
  <si>
    <t xml:space="preserve">    1) ถั่วเหลือง รุ่น1 ปีเพาะปลูก 2566/67 (CC)</t>
  </si>
  <si>
    <t>อบรมการสำรวจให้กับ สศท.</t>
  </si>
  <si>
    <t>แล้วเมื่อ 2 พ.ย. 66 ขณะนี้</t>
  </si>
  <si>
    <t>อยู่ระหว่างเตรียมงานวิชาการ</t>
  </si>
  <si>
    <t>จัดอบรม ให้ สศท. แล้ว</t>
  </si>
  <si>
    <t>เมื่อวันที่ 28-30 พ.ย.66</t>
  </si>
  <si>
    <t>เมื่อวันที่ 2-3 พ.ย.66</t>
  </si>
  <si>
    <t>สพส.</t>
  </si>
  <si>
    <t xml:space="preserve">  5. กิจกรรมเพิ่มประสิทธิภาพการจัดทำสารสนเทศต้นทุนการผลิตภาคเกษตร </t>
  </si>
  <si>
    <t>ศสส./สศท.1-12</t>
  </si>
  <si>
    <t>แบบรายงานผลการปฏิบัติงานของสำนักงานเศรษฐกิจการเกตร</t>
  </si>
  <si>
    <t>แผนงานยุทธศาสตร์   การเกษตรสร้างมูลค่า</t>
  </si>
  <si>
    <r>
      <t xml:space="preserve">โครงการ   </t>
    </r>
    <r>
      <rPr>
        <sz val="14"/>
        <color theme="1"/>
        <rFont val="TH SarabunPSK"/>
        <family val="2"/>
      </rPr>
      <t>ประยุกต์ใช้เทคโนโลยีภูมิสารสนเทศเพื่อเพิ่มประสิทธิภาพการพยากรณ์ผลผลิตสินค้าเกษตร</t>
    </r>
  </si>
  <si>
    <r>
      <t xml:space="preserve">กิจกรรม </t>
    </r>
    <r>
      <rPr>
        <sz val="14"/>
        <color theme="1"/>
        <rFont val="TH SarabunPSK"/>
        <family val="2"/>
      </rPr>
      <t>ประยุกต์ใช้เทคโนโลยีภูมิสารสนเทศเพื่อเพิ่มประสิทธิภาพการพยากรณ์ผลผลิตสินค้าเกษตร และการบริหารจัดการข้อมูลเชิงพื้นที่</t>
    </r>
  </si>
  <si>
    <t>หน่วยงานหลัก/</t>
  </si>
  <si>
    <t>ผลการใช้จ่าย</t>
  </si>
  <si>
    <t>ปัญหา/</t>
  </si>
  <si>
    <t>หน่วยงานร่วม</t>
  </si>
  <si>
    <t>อุปสรรค ของ</t>
  </si>
  <si>
    <t>(บาท)</t>
  </si>
  <si>
    <t>การดำเนินงาน</t>
  </si>
  <si>
    <t>2 ชนิดสินค้า</t>
  </si>
  <si>
    <t xml:space="preserve">    1) กระบวนการจัดซื้อจัดจ้าง/ทำสัญญา</t>
  </si>
  <si>
    <t xml:space="preserve">สศก. โดย ศสส. </t>
  </si>
  <si>
    <t xml:space="preserve">    2) การส่งมอบงานและการจ่ายเงิน</t>
  </si>
  <si>
    <t xml:space="preserve">    3) จัดเตรียมงานวิชาการ และข้อมูลที่เกี่ยวข้อง      </t>
  </si>
  <si>
    <t xml:space="preserve">    4) การดาวนฺโหลดข้อมูลภาพถ่ายดาวเทียมทั้งระบบ Optical และระบบ SAR Sensor</t>
  </si>
  <si>
    <t xml:space="preserve">    5) การสำรวจภาคสนาม เช่น การสำรวจเพื่อหาแปลงตัวอย่าง การสำรวจเพื่อจัดเก็บค่าต่างๆ ของพืช                และการสำรวจเพื่อบูรณาการข้อมูล</t>
  </si>
  <si>
    <t xml:space="preserve">    6) การแปลวิเคราะห์บนพื้นฐานเทคโนโลยีภูมิสารสนเทศ</t>
  </si>
  <si>
    <t xml:space="preserve">    7) การตรวจสอบความถูกต้องของผลการแปล</t>
  </si>
  <si>
    <t xml:space="preserve">    8) การจัดทำแผนที่ และรายงาน</t>
  </si>
  <si>
    <r>
      <t xml:space="preserve">กิจกรรม </t>
    </r>
    <r>
      <rPr>
        <sz val="14"/>
        <color theme="1"/>
        <rFont val="TH SarabunPSK"/>
        <family val="2"/>
      </rPr>
      <t xml:space="preserve"> บูรณาการข้อมูลเชิงพื้นที่เนื้อที่เพาะปลูกพืชเศรษฐกิจของประเทศ</t>
    </r>
  </si>
  <si>
    <t xml:space="preserve">   2. กิจกรรม บูรณาการข้อมูลเชิงพื้นที่เนื้อที่เพาะปลูกพืชเศรษฐกิจของประเทศ</t>
  </si>
  <si>
    <t>1 ชนิดสินค้า</t>
  </si>
  <si>
    <t xml:space="preserve">    1) กระบวนการจัดซื้อจัดจ้าง/ทำสัญญาจ้าง</t>
  </si>
  <si>
    <t>สศก. โดย ศสส. และกรมพัฒนาที่ดิน</t>
  </si>
  <si>
    <t xml:space="preserve">    3) จัดเตรียมงานวิชาการ และข้อมูลที่เกี่ยวข้อง     </t>
  </si>
  <si>
    <t xml:space="preserve">   4) การดาวน์โหลดข้อมูลภาพถ่ายดาวเทียมทั้งระบบ Optical </t>
  </si>
  <si>
    <t xml:space="preserve">  5) การสำรวจภาคสนาม เพื่อบูรณาการข้อมูลเชิงพื้นที่ร่วมกันระหว่าง สศก. และ พด. โดยหน่วยงานย่อยที่รับผิดชอบ</t>
  </si>
  <si>
    <t xml:space="preserve">  6) การแปล/ปรับแก้ผลการวิเคราะห้บนพื้นฐานเทคโนโลยีภูมิสารสนเทศ ในกรณีที่พื้นที่ไม่ตรงกัน </t>
  </si>
  <si>
    <t xml:space="preserve"> 7) การจัดทำแผนที่ และรายงาน</t>
  </si>
  <si>
    <t xml:space="preserve"> (ร้อยละการปฏิบัติงาน)</t>
  </si>
  <si>
    <t>สรุปร้อยละของผลปฏิบัติงาน (การพยากรณ์ผลผลิตการเกษตรที่สำคัญ)</t>
  </si>
  <si>
    <t xml:space="preserve">(ร้อยละการปฏิบัติงาน) </t>
  </si>
  <si>
    <t xml:space="preserve">ปรับข้อมูล ณ </t>
  </si>
  <si>
    <t>ครั้งที่ 2 ผลพยากรณ์ ณ เดือน มี.ค. 67</t>
  </si>
  <si>
    <t>ครั้งที่ 3 เดือน มี.ค. 67 จำนวน 1 สาย</t>
  </si>
  <si>
    <t>อบรมการสำรวจให้กับ สศท. แล้ว</t>
  </si>
  <si>
    <t>สุ่มหมู่บ้านตัวอย่างเรียบร้อยแล้ว</t>
  </si>
  <si>
    <t>ขณะนี้อยู่ระหว่าง สศท. ดำเนินการสำรวจ</t>
  </si>
  <si>
    <t xml:space="preserve">ภาคสนาม </t>
  </si>
  <si>
    <t>เมื่อ 2 พ.ย.66</t>
  </si>
  <si>
    <t xml:space="preserve">บันทึกข้อมูลและประมวลผลเรียบร้อยแล้ว </t>
  </si>
  <si>
    <t>ขณะนี้อยู่ระหว่างเตรียมงานวิชาการ</t>
  </si>
  <si>
    <t>2.1 การจัดทำข้อมูลต้นทุนไก่เนื้อ ปี 2567</t>
  </si>
  <si>
    <t>2.2  จัดทำต้นทุนโคเนื้อ ปี 2567</t>
  </si>
  <si>
    <t>ทราบงบประมาณที่แน่นอนค่อนข้างช้า ทำให้การเตรียมงานซ้ำซ้อน</t>
  </si>
  <si>
    <t>แผนงานยุทธศาสตร์การพัฒนาและส่งเสริมเศรษฐกิจฐานราก</t>
  </si>
  <si>
    <t>โครงการศูนย์เรียนรู้การเพิ่มประสิทธิภาพการผลิตสินค้าเกษตร</t>
  </si>
  <si>
    <t>ประจำปีงบประมาณ พ.ศ. 2567  ไตรมาสที่ 3</t>
  </si>
  <si>
    <t xml:space="preserve">แผนปฏิบัติงาน ปี 2567  (ร้อยละ)
</t>
  </si>
  <si>
    <t>แผนปฏิบัติงาน ปี 2567  (ร้อยละ)</t>
  </si>
  <si>
    <t>แผนปฏิบัติงาน ปี 2567 
 (ร้อยละ)</t>
  </si>
  <si>
    <t xml:space="preserve">     -ติดตั้งอุปกรณ์ ทดสอบการทำงานทั้งระบบ และส่งมอบงานโครงการ</t>
  </si>
  <si>
    <t xml:space="preserve">        -จัดซื้อจัดจ้าง และดำเนินการจัดหาครุภัณฑ์คอมพิวเตอร์</t>
  </si>
  <si>
    <t xml:space="preserve">        -ส่งมอบครุภัณฑ์คอมพิวเตอร์</t>
  </si>
  <si>
    <t xml:space="preserve">  ระบบรักษาความมั่นคงปลอดภัยสารสนเทศ</t>
  </si>
  <si>
    <t xml:space="preserve">  -จัดซื้อจัดจ้าง และดำเนินการจัดหาครุภัณฑ์คอมพิวเตอร์</t>
  </si>
  <si>
    <t xml:space="preserve">  -ติดตั้งอุปกรณ์ ทดสอบการทำงานทั้งระบบ และส่งมอบงานโครงการ</t>
  </si>
  <si>
    <t xml:space="preserve">  -การฝึกอบรมการใช้งานและดูแลครุภัณฑ์คอมพิวเตอร์</t>
  </si>
  <si>
    <t xml:space="preserve">    เก็บเกี่ยวผลผลิต (Crop Cutting )</t>
  </si>
  <si>
    <t>6. กิจกรรมการจัดทำฐานข้อมูลเพื่อติดตามความก้าวหน้าของสินค้าเกษตรปลอดภัย</t>
  </si>
  <si>
    <t xml:space="preserve"> งบรายจ่ายอื่น</t>
  </si>
  <si>
    <t>งบลงทุน</t>
  </si>
  <si>
    <t xml:space="preserve">     -จัดซื้อจัดจ้าง และดำเนินการจัดหาครุภัณฑ์คอมพิวเตอร์</t>
  </si>
  <si>
    <t>7. กิจกรรมการพัฒนาระบบข้อมูลสารสนเทศการเกษตรเพื่อการบริหารจัดการฟาร์ม</t>
  </si>
  <si>
    <t xml:space="preserve">โครงการประยุกต์ใช้เทคโนโลยีภูมิสารสนเทศเพื่อเพิ่มประสิทธิภาพการพยากรณ์ผลผลิตสินค้าเกษตร </t>
  </si>
  <si>
    <t xml:space="preserve">     1. กิจกรรม ประยุกต์ใช้เทคโนโลยีภูมิสารสนเทศเพื่อเพิ่มประสิทธิภาพการพยากรณ์ผลผลิตสินค้าเกษตร และการบริหารจัดการข้อมูลเชิงพื้นที่ งบรายจ่ายอื่น</t>
  </si>
  <si>
    <t xml:space="preserve">   2. กิจกรรม จัดทำข้อมูลในระดับจังหวัดของ สศท. 8 และ สศท.11</t>
  </si>
  <si>
    <t>1. สำรวจข้าวปีเพาะปลูก 2566/2567</t>
  </si>
  <si>
    <t>2. สำรวจทุเรียน 2567</t>
  </si>
  <si>
    <t>3. สำรวจไก่เนื้อ 2567</t>
  </si>
  <si>
    <t>4. สำรวจไก่ไข่ 2567</t>
  </si>
  <si>
    <t>5. สำรวจกุ้งขาว 2567</t>
  </si>
  <si>
    <t xml:space="preserve">    3. ก.สำรวจข้อมูลผลผลิตต่อไร่โดยวิธีการตั้งแปลง</t>
  </si>
  <si>
    <t xml:space="preserve">  - ครุภัณฑ์วิทยาศาสตร์และการแพทย์</t>
  </si>
  <si>
    <t>ตารางผลการปฏิบัติงาน ปีงบประมาณ 2567   ไตรมาสที่ 3</t>
  </si>
  <si>
    <t>1. จัดซื้อครุภัณฑ์สำนักงาน -เก้าอี้</t>
  </si>
  <si>
    <t>2. จัดซื้อครุภัณฑ์สำนักงาน -เครื่องปรับอากาศ</t>
  </si>
  <si>
    <t>4. โครงการจัดหาครุภัณฑ์คอมพิวเตอร์และซอฟแวร์เพื่อใช้ในการจัดทำสื่อสารสนเทศ</t>
  </si>
  <si>
    <t>5. โครงการจัดซื้อครุภัณฑ์คอมพิวเตอร์เพื่อทดแทนระบบเครือข่ายไร้สายและ</t>
  </si>
  <si>
    <t>ครั้งที่ 3 ผลพยากรณ์ ณ เดือน มิ.ย. 67</t>
  </si>
  <si>
    <t>ครั้งที่ 4 เดือน เม.ย. 67 จำนวน 1 สาย</t>
  </si>
  <si>
    <t>ครั้งที่ 5 เดือน พ.ค. 67 จำนวน 2 สาย</t>
  </si>
  <si>
    <t>ผลการดำเนินงานไตรมาสที่ 3</t>
  </si>
  <si>
    <t>สรุปร้อยละของผลปฏิบัติงาน (งบลงทุน)</t>
  </si>
  <si>
    <t>ไตรมาส  3</t>
  </si>
  <si>
    <t>ดำเนินการจัดฝึกอบรม ศกอ. เรียบร้อยแล้ว ดังนี้</t>
  </si>
  <si>
    <t xml:space="preserve">สศท. 1 จำนวน 80 ราย สศท. 2 จำนวน 59 ราย สศท. 3 จำนวน 87 ราย สศท. 4 จำนวน 77 ราย </t>
  </si>
  <si>
    <t>สศท. 5 จำนวน 88 ราย สศท. 6  จำนวน 80 ราย สศท. 7 จำนวน 88 ราย สศท. 8 จำนวน 74 ราย</t>
  </si>
  <si>
    <t xml:space="preserve">สศท. 9 จำนวน 78 ราย สศท. 10 จำนวน 54 ราย สศท. 11 จำนวน 81 ราย สศท. 12 จำนวน 66 ราย </t>
  </si>
  <si>
    <t>รวมทั้งสิ้น 912 ราย จากเป้าหมาย 882 ราย</t>
  </si>
  <si>
    <t xml:space="preserve">- อยู่ระหว่างลงทะเบียนเจ้าหน้าที่ผู้ปฏิบัติงานภาคสนามและ อกม. </t>
  </si>
  <si>
    <t xml:space="preserve">- ส่งข้อมูลการสำรวจในระบบ </t>
  </si>
  <si>
    <t>1. ในส่วนของการจัดซื้อ ดำเนินการตรวจรับแล้วเสร็จ 2) ดำเนินงานการบูรณาการข้อมูลเชิงพื้นที่ปาล์มน้ำมันร่วมกับเจ้าหน้าที่กรมพัฒนาที่ดิน โดยทำการแบ่งกลุ่มตัวอย่างสำรวจออกเป็น 2 รอบ จำนวน 27 จังหวัด รวมจำนวน 680 ตัวอย่าง และ 3. อยู่ระหว่างการปรับแก้ข้อมูลเชิงพื้นที่ โดยมีการแบ่งพื้นที่ดำเนินงานระหว่างสองหน่วยงานและกำหนดให้มีการส่งผลการตรวจสอบ</t>
  </si>
  <si>
    <t>1. กิจกรรมการประยุกต์ใช้เทคโนโลยีภูมิสารสนเทศในการติดตามเนื้อที่เพาะปลูกและประเมินผลผลิตพืชไร่ มีการดำเนินงานในพื้นที่จังหวัดสุพรรณบุรีและชัยนาท รวม 40 แปลงตัวอย่าง โดยดำเนินการในช่วงต้นกล้า แตกกอแล้วเสร็จ อยู่ระหว่างดำเนินการสำรวจในช่วงตั้งท้อง ปัจจุบันอยู่ระหว่างดำเนินการบันทึกข้อมูลผลการสำรวจ และดาวน์โหลดข้อมูลภาพถ่ายดาวเทียมทั้ง Sentinel -1 และ Sentinel-2, 2) กิจกรรมการแปลและวิเคราะห์เนื้อที่ยืนต้นปาล์มน้ำมันโดยใช้ภาพถ่ายดาวเทียมระบบ SAR ดำเนินการสำรวจภาคสนามในพื้นที่จังหวัดสุราษฎร์ธานีแล้วเสร็จ อยู่ระหว่างการจัดเก็บข้อมูล และวิเคราะห์ AI  ยู่ระหว่างการจัดเตรียมภาพถ่ายดาวเทียม Sentinel-1 ในช่วงเดือนมกราคม 2567 ซึ่งเป็นช่วงเวลาเดียวกับที่ได้ออกสำรวจเนื้อที่ยืนต้นปาล์มน้ำมัน 4 วิธี ได้แก่ Random forest, Support vector machine. Convolutional neural network และ RetinaNet โดยใช้จุดตัวอย่างแปลงปาล์มน้ำมัน จำนวน 351 จุด และจุดตัวอย่างการใช้ประโยชน์ที่ดินประเภทอื่น จำนวน 403 จุด รวมทั้งสิ้น 754 จุด และ 3) ขั้นตอนการจัดซื้อจัดจ้างทั้งครุภัณฑ์คอมพิวเตอร์และครุภัณฑ์วิทยาศาสตร์ อยู่ระหว่างขั้นตอนการพิจารณาผล E-bidding (คอมพิวเตอร์) และประกาศพิจารณ์ร่าง TOR (วิทยาศาสตร์)</t>
  </si>
  <si>
    <t>1. ปัญหาในเรื่องสภาพอากาศ ที่ส่งผลกระทบต่อการวัดในบางเครื่องมือ เช่น ในกิจกรรมการประเมินผลผลิตพืชไร่ ประสบปัญหาในการวัดค่าด้วยเครื่อง Spectroradiometer for remote sensing และเครื่องวัดปริมาณพื้นที่ผิวใบ (Leaf Area Index: LAI) ในขณะที่ ในกิจกรรมการประเมินเนื้อที่ยืนต้นปาล์มน้ำมันด้วย AI ประสบปัญหาฝนตก ที่ทำให้การวัดค่าด้วยเครื่อง Canopy มีปัญหา น้ำฝนหยดใส่อุปกรณ์เลนส์ 3) การวัดค่อนข้างวัดหลายอุปกรณ์ ที่ใช้เวลานาน ต้องปรับแผนให้เหมาะสม</t>
  </si>
  <si>
    <t>ศูนย์สารสนเทศการเกษตร เป็นหน่วยงานเจ้าภาพ / ศูนย์ข้อมูลเกษตรแห่งชาติ เป็นหน่วยงานดำเนินการ</t>
  </si>
  <si>
    <r>
      <t xml:space="preserve">แผนงานยุทธศาสตร์   </t>
    </r>
    <r>
      <rPr>
        <sz val="14"/>
        <rFont val="TH SarabunPSK"/>
        <family val="2"/>
      </rPr>
      <t>การเกษตรสร้างมูลค่า</t>
    </r>
  </si>
  <si>
    <r>
      <t xml:space="preserve">โครงการ   </t>
    </r>
    <r>
      <rPr>
        <sz val="14"/>
        <rFont val="TH SarabunPSK"/>
        <family val="2"/>
      </rPr>
      <t>จัดทำสารสนเทศเศรษฐกิจการเกษตร เพื่อสนับสนุนการบริหารจัดการสินค้าเกษตร</t>
    </r>
  </si>
  <si>
    <r>
      <t xml:space="preserve">กิจกรรม </t>
    </r>
    <r>
      <rPr>
        <sz val="14"/>
        <rFont val="TH SarabunPSK"/>
        <family val="2"/>
      </rPr>
      <t>การพัฒนาระบบข้อมูลสารสนเทศการเกษตรเพื่อการบริหารจัดการฟาร์ม</t>
    </r>
  </si>
  <si>
    <t xml:space="preserve">   - จัดทำร่างขอบเชตของงาน และราคากลางจ้างที่ปรึกษาการพัฒนาระบบฯ</t>
  </si>
  <si>
    <t xml:space="preserve"> - คณะกรรมการจัดทำร่างขอบเขตของงาน และราคากลางงานจ้างที่ปรึกษาฯ เรียบร้อยแล้ว</t>
  </si>
  <si>
    <t xml:space="preserve">   - จัดทำประกาศและเอกสารจ้างที่ปรึกษาฯ/ประกาศผู้ชนะหรือได้รับการคัดเลือก</t>
  </si>
  <si>
    <t xml:space="preserve"> - เผยแพร่ประกาศและเอกสารจ้างที่ปรึกษา เรียบร้อยแล้ว ปรากฎว่า มีผู้ยื่นข้อเสนอ 2 ราย แต่เนื่องจากผู้ยื่นข้อเสนอทั้ง 2 ราย เสนอรายละเอียด เงื่อนไข และข้อเสนอด้านเทคนิค ไม่ครบถ้วน และไม่ถูกต้อง โดย คกก. ดำเนินงานฯ พิจารณายกเลิกการจ้างในครั้งนี้ และดำเนินการจ้างใหม่อีกครั้ง</t>
  </si>
  <si>
    <t xml:space="preserve">   - ลงนามในสัญญาจ้างที่ปรึกษาฯ</t>
  </si>
  <si>
    <t>การส่งมอบงานและการตรวจรับพัสดุ รวมถึงการเบิกจ่ายงบประมาณในแต่ละงวดงาน จะเป็นงบเหลื่อมปี 67</t>
  </si>
  <si>
    <t>ศกช.</t>
  </si>
  <si>
    <t>- ศึกษา รวบรวมข้อมูลโครงการที่เกี่ยวข้อง</t>
  </si>
  <si>
    <t>- สำรวจและวิเคราะห์ข้อมูล</t>
  </si>
  <si>
    <t>- จัดทำ (ร่าง) ถอดบทเรียน</t>
  </si>
  <si>
    <t>- จัดประชุมพิจารณา (ร่าง)</t>
  </si>
  <si>
    <t>- ฉบับสมบูรณ์ เสนอผู้บริหาร</t>
  </si>
  <si>
    <t>ข้อมูลภาวะเศรษฐกิจสังคมครัวเรือน และแรงงานเกษตร ปีเพาะปลูก2564/2565 ซึ่งใช้วิเคราะห์ค่าความเหลื่อมล้ำมีไม่ครบทุกจังหวัดและข้อมูลดิบในแต่ละสาขามีตัวอย่างน้อย</t>
  </si>
  <si>
    <t>งบประมาณล่าช้าและ
มีขั้นตอนการดำเนินงานเพิ่มขึ้น
ปรับปรุงแผนการดำเนินงาน
และข้อเสนอโครงการให้สอดคล้อง
กับงบประมาณ</t>
  </si>
  <si>
    <t>สินค้าเกษตรปลอดภัย</t>
  </si>
  <si>
    <t xml:space="preserve">   -จัดซื้อจัดจ้าง</t>
  </si>
  <si>
    <t xml:space="preserve">  -ส่งมอบงานระบบฐานข้อมูล</t>
  </si>
  <si>
    <t>1. จัดประชุมเพื่อ (ยกร่าง) ระเบียบคณะกรรมการนโยบายและแผน</t>
  </si>
  <si>
    <t>พัฒนาการเกษตรและสหกรณ์ ว่าด้วยการขึ้นทะเบียนเกษตรกรเกี่ยวกับ</t>
  </si>
  <si>
    <t xml:space="preserve">การประกอบกิจการในด้านการเกษตร พ.ศ. 2567 (ฉบับยกร่างใหม่) </t>
  </si>
  <si>
    <t>ร่วมกับหน่วยงานต่าง ๆ ภายใน กษ. ที่เกี่ยวข้อง สำหรับนำมาใช้แทน</t>
  </si>
  <si>
    <t>ฉบับเดิม เพื่อให้ครอบคลุมทุกกิจกรรมทางการเกษตร รวมถึงการให้บริการ</t>
  </si>
  <si>
    <t xml:space="preserve">เครื่องจักรกลทางการเกษตร ซึ่งประชุมไปเมื่อวันที่ วันที่ 16 พ.ค. 2567 </t>
  </si>
  <si>
    <t>2. จัดทำประชาพิจารณ์ (ร่าง) ระเบียบฯ ผ่านรูปแบบออนไลน์ทาง</t>
  </si>
  <si>
    <t xml:space="preserve"> www.oae.go.th รับฟังความคิดเห็นของผู้มีส่วนเกี่ยวข้อง ผู้มีส่วนได้</t>
  </si>
  <si>
    <t>ส่วนเสีย และ บุคคลทั่วไป ระหว่างวันที่  1 - 31 กรกฎาคม 2567</t>
  </si>
  <si>
    <t>ก่อนเสนอเรื่องเข้าคณะกรรมการนโยบายและแผนฯ ต่อไป</t>
  </si>
  <si>
    <t>3. เรียกรายงานข้อมูลการขึ้นทะเบียนเกษตรกรรายสินค้าที่สำคัญ</t>
  </si>
  <si>
    <t xml:space="preserve"> จำนวน 52 ชนิด จากฐานข้อมูลเกษตรกรกลาง (Farmer ONE) </t>
  </si>
  <si>
    <t>1.จัดเตรียมงบประมาณและวางแผนการปฏิบัติงาน
2.เตรียมงานวิชาการ ได้แก่ จัดทำแบบสอมถาม คู่มือการสำรวจ และบัญชีหมู่บ้านตัวอย่าง 3.จัดอบรมแบบการสำรวจให้เจ้าหน้าที่ สศท.1-12 เรียบร้อยแล้วเมื่อวันที่ 23 กุมภาพันธ์ 2567  4.สำรวจภาคสนาม บันทึกข้อมูล และตรวจสอบความครบถ้วนถูกต้องของข้อมูล โดยมีความก้าวหน้าของการสำรวจภาคสนาม ร้อยละ 80 และความก้าวหน้าในการบันทึกข้อมูลในระบบฯ ร้อยละ 50</t>
  </si>
  <si>
    <t>ผ่านที่ประชุมสารสนเทศแล้ว</t>
  </si>
  <si>
    <t>7) การสำรวจปริมาณการผลิตยางพารา ปี 2566</t>
  </si>
  <si>
    <t>8) การสำรวจปริมาณการผลิตปาล์มน้ำมัน ปี 2566</t>
  </si>
  <si>
    <t>ลองกอง ลิ้นจี่ อยู่ระหว่างสำรวจ</t>
  </si>
  <si>
    <t xml:space="preserve">  อบรมชี้แจงการสำรวจสินค้าเกษตรปลอดภัย ปีงบประมาณ 2567</t>
  </si>
  <si>
    <t>เมื่อวันที่ 16-17 พ.ค.67</t>
  </si>
  <si>
    <t>ภายใต้โครงการจัดทำสารสนเทศเศรษฐกิจการเกษตร เพื่อสนับสนุน</t>
  </si>
  <si>
    <t>การบริหารจัดการสินค้าเกษตร</t>
  </si>
  <si>
    <t xml:space="preserve">       เตรียมงานวิชาการ</t>
  </si>
  <si>
    <t xml:space="preserve">       สำรวจข้อมูลด้วยโดรน</t>
  </si>
  <si>
    <t xml:space="preserve">       ประมวลผลและวิเคราะห์ข้อมูล</t>
  </si>
  <si>
    <t xml:space="preserve">       รายงานผล</t>
  </si>
  <si>
    <t>สศท.8 และ 11</t>
  </si>
  <si>
    <t>-เตรียมงานวิชาการวางแผนในการสำรวจ ประมวลผลและวิเคราห์ข้อมูล ปาล์มน้ำมัน (สศท.8) และทุเรียน (สศท.11)
-สำรวจ ประมวลผลและวิเคราห์ข้อมูลรอบแรกแล้ว รอบที่ 2 จะดำเนินการในช่วงไตรมาสที่ 4</t>
  </si>
  <si>
    <t xml:space="preserve">เตรียมเอกสารวิชาการ ร่างแบบสอบถาม ลงพื้นที่ Pretest แบบสอบถาม ปรับปรุงแบบสอบถาม ชี้แจงรายละเอียดโครงการให้ผู้เกี่ยวข้องทราบ วันที่ 13 ธ.ค.66 กำหนดตัวอย่าง และสุ่มตัวอย่าง แล้ว สำรวจข้อมูลรอบที่ 1 เสร็จแล้ว กำลังบันทึกข้อมูล วิเคราะห์ข้อมูล ร่างรายงานผลการศึกษา และจัดประชุมระดมความคิดเห็นเสร็จแล้ว จำนวน 3 ครั้ง คือ จังหวัดอุดรธานี จังหวัดสกลนคร และจังหวัดนครพนม </t>
  </si>
  <si>
    <t>1) นำเสนอผลการแปลวิเคราะห์ในสินค้ามันสำปะหลังโรงงาน สับปะรด ปาล์มน้ำมัน และยางพารา ให้ที่ประชุมคณะกรรมการสารสนเทศการเกษตรรับทราบ พร้อมปรับแก้ผลตามความเห็นของที่ประชุม  2) รวบรวมผลการแปลวิเคราะห์เนื้อที่เพาะปลูก และการสำรวจภาคสนามเพื่อหาค่าความถูกต้องทั้งหมด (Overall Accuracy) สินค้าข้าวนาปรัง ปี 2567 ที่ สศท. 1-12 ดำเนินการ พร้อมดำเนินการตรวจสอบและปรับแก้ข้อมูลที่ สศท. 1 -12 ส่งงานให้มีความถูกต้องยิ่งขึ้น ปัจจุบันอยู่ระหว่างการดำเนินการจัดทำตัวเลขผลแปลวิเคราะห์เป็นระดับจังหวัด (เบื้องต้น) และ 3) ดำเนินการในส่วนของสินค้าพืชอื่น ปี 2567 เช่น ข้าวนาปี (แบ่งพื้นที่แปลระหว่าง สภท. ศสส. และ สศท. 1 - 12)  ปาล์มน้ำมัน (จัดเตรียมข้อมูล ทบก. และปรับปรุงฐานในพื้นที่แหล่งปลูกสำคัญพื้นที่ภาคใต้) มันสำปะหลังโรงงาน/สับปะรด (เตรียมงานวิชาการ) และยางพารา (กำหนดให้ สศท. แปลให้ลงกับภาพถ่ายดาวเทียมรายละเอียดสูงในแหล่งปลูกสำคัญในแต่ละพื้นที่)</t>
  </si>
  <si>
    <t>1) ด้วยตัวข้อมูลภาพถ่ายดาวเทียมในระบบ Optical Sensor ปัญหาที่สำคัญคือการไม่ได้มาซึ่งข้อมูลบริเวณที่พื้นที่มีเมฆปกคลุม ทำให้ขาดภาพถ่ายดาวเทียมในการวิเคราะห์ในบางช่วงเวลา ส่งผลกระทบอย่างมากในช่วงเวลาที่มีลักษณะและสีที่ปรากฎชัดเจนบนภาพถ่ายดาวเทียม, 2) ปริมาณงานที่มาก ในงานโครงการฯ ในขณะที่บุคลากรมีเท่าเดิม</t>
  </si>
  <si>
    <t xml:space="preserve"> - นำเสนอเค้าโครงการศึกษาวิจัยต่อคณะทำงานวิชาการของ สวศ. และผ่านการ</t>
  </si>
  <si>
    <t xml:space="preserve">พิจารณาเรียบร้อยแล้ว </t>
  </si>
  <si>
    <t xml:space="preserve"> - นำเสนอเค้าโครงการการศึกษาวิจัยต่อคณะกรรมการพิจารณาโครงการ</t>
  </si>
  <si>
    <t xml:space="preserve">วิจัยและประเมินผลของ สศก. และผ่านการพิจารณาเรียบร้อยแล้ว </t>
  </si>
  <si>
    <t xml:space="preserve">เมื่อวันที่ 15 พฤศจิกายน 2566 และได้มีการลงพื้นที่แล้วจำนวน 7 ครั้ง ดังนี้ </t>
  </si>
  <si>
    <t xml:space="preserve"> ครั้งที่ 1 ลงพื้นที่ในวันที่ 22-24 พ.ย. 66 จ.ศรีสะเกษ</t>
  </si>
  <si>
    <t xml:space="preserve"> ครั้งที่ 2 ลงพื้นที่ในวันที่ 13-15 ธ.ค. 66 จ.อุตรดิตถ์ พิษณุโลก  </t>
  </si>
  <si>
    <t xml:space="preserve"> ครั้งที่ 3 ลงพื้นที่ ในวันที่ 9-12 ม.ค. 67 จ.ตราด จันทบุรี </t>
  </si>
  <si>
    <t xml:space="preserve"> ครั้งที่ 4 ลงพื้นที่ ในวันที่ 10-16 มี.ค.67 จ.นครศรีธรรมราช สุราษฎร์ธานี ชุมพร</t>
  </si>
  <si>
    <t>ประจวบคีรีขันธ์</t>
  </si>
  <si>
    <t xml:space="preserve"> ครั้งที่ 5 ลงพื้นที่ ในวันที่ 13-17 พ.ค. 67 จ.ระยอง ปราจีนบุรี นครราชสีมา</t>
  </si>
  <si>
    <t xml:space="preserve"> ครั้งที่ 6 ลงพื้นที่ ในวันที่ 28-31 พ.ค. 67 จ.อุตรดิตถ์ พิษณุโลก</t>
  </si>
  <si>
    <t xml:space="preserve"> ครั้งที่ 7 ลงพื้นที่ ในวันที่ 10-14 มิ.ย. 67 จ.ตราด จันทบุรี</t>
  </si>
  <si>
    <t xml:space="preserve"> ครั้งที่ 8 ลงพื้นที่ในวันที่ 26-28 มิ.ย. 67 จ.ประจวบคีรีขันธ์</t>
  </si>
  <si>
    <t xml:space="preserve"> - ขณะนี้อยู่ระหว่างเตรียมลงพื้นที่ในวันที่ 2-5 ก.ค. 67 จ.พังงา และชุมพร</t>
  </si>
  <si>
    <t xml:space="preserve"> - นำเสนอเค้าโครงการศึกษาวิจัยต่อคณะทำงานวิชาการของ สวศ.</t>
  </si>
  <si>
    <t xml:space="preserve">และผ่านการพิจารณาเรียบร้อยแล้ว </t>
  </si>
  <si>
    <t>วิจัยและประเมินผล และผ่านการพิจารณาเรียบร้อยแล้ว ขณะนี้ได้ทำการลงพื้นที่</t>
  </si>
  <si>
    <t xml:space="preserve">แล้วจำนวน 8 ครั้ง ดังนี้ </t>
  </si>
  <si>
    <t xml:space="preserve"> ครั้งที่ 1 ลงพื้นที่ในวันที่ 5-9 ก.พ.67 ลงพื้นที่เก็บข้อมูลในพื้นที่จังหวัดเชียงใหม่  ลำพูน เชียงราย</t>
  </si>
  <si>
    <t xml:space="preserve"> ครั้งที่ 2 ลงพื้นที่ในวันที่ 27 ก.พ. -1 มี.ค.67 ลงพื้นที่เก็บข้อมูลในพื้นที่จังหวัดนครราชสีมา </t>
  </si>
  <si>
    <t xml:space="preserve"> ครั้งที่ 3 ลงพื้นที่ในวันที่ 12-15 มี.ค. 67 ลงพื้นที่เก็บข้อมูลในพื้นที่จังหวัดกำแพงเพชร</t>
  </si>
  <si>
    <t xml:space="preserve"> ครั้งที่ 4 ลงพื้นที่ในวันที่ 24-29 มี.ค.67 ลงพื้นที่เก็บข้อมูลในพื้นที่จังหวัดอุบลราชธานี ศรีสะเกษ</t>
  </si>
  <si>
    <t xml:space="preserve"> ครั้งที่ 5 ลงพื้นที่ในวันที่ 22-25เม.ย. 67 ลงพื้นที่เก็บข้อมูลในพื้นที่จังหวัดกาญจนบุรี </t>
  </si>
  <si>
    <t xml:space="preserve"> ครั้งที่ 6 ลงพื้นที่ในวันที่ 29-31 พ.ค. 67 ลงพื้นที่เก็บข้อมูลในพื้นที่จังหวัดนครสวรรค์ </t>
  </si>
  <si>
    <t xml:space="preserve"> ครั้งที่ 7 ลงพื้นที่ในวันที่ 6-7 มิ.ย. 67 ลงพื้นที่เก็บข้อมูลในพื้นที่จังหวัดลพบุรี</t>
  </si>
  <si>
    <t xml:space="preserve"> ครั้งที่ 8 ลงพื้นที่ในวันที่ 10-12 มิ.ย. 67 ลงพื้นที่เก็บข้อมูลในพื้นที่จังหวัดนครราชสีมา</t>
  </si>
  <si>
    <t xml:space="preserve"> - จัดสัมมนาระดมความคิดเห็น (Focus Group) เรื่องการศึกษาความมั่นคงใน</t>
  </si>
  <si>
    <t xml:space="preserve">การประกอบอาชีพเกษตรกรรมของครัวเรือนเกษตร ดำเนินการจัดจำนวน 3 ครั้ง ดังนี้ </t>
  </si>
  <si>
    <t xml:space="preserve">      ครั้งที่ 1 ลพท. วันที่ 29-31 พ.ค. 67 จ.นครสวรรค์</t>
  </si>
  <si>
    <t xml:space="preserve">      ครั้งที่ 2 ลพท วันที่ 6-7 มิ.ย.67 จ.ลพบุรี </t>
  </si>
  <si>
    <t xml:space="preserve">      ครั้งที่ 3 ลพท. วันที่ 10-12 มิ.ย. จ.นครราชสีมา  </t>
  </si>
  <si>
    <t xml:space="preserve"> - ขณะนี้อยู่ระหว่างวิเคราะห์และประมวลผลข้อมูล ส่งผลการวิเคราะห์เบื้องต้น</t>
  </si>
  <si>
    <t>ให้คณะกรรมการพิจารณาโครงการวิจัยฯ พิจารณาแล้ว (เมื่อวันที่ 21 มิ.ย. 2567)</t>
  </si>
  <si>
    <t xml:space="preserve"> - ผู้วิจัยนำเสนอเค้าโครงการศึกษาวิจัยต่อคณะทำงานวิชาการของ สวศ. และ</t>
  </si>
  <si>
    <t xml:space="preserve">ผ่านการพิจารณาเรียบร้อยแล้ว </t>
  </si>
  <si>
    <t xml:space="preserve"> - นำเสนอเค้าโครงการการศึกษาวิจัยต่อคณะกรรมการพิจารณาโครงการวิจัยและ</t>
  </si>
  <si>
    <t xml:space="preserve">ประเมินผลของสศก.และผ่านการพิจารณาเรียบร้อยแล้ว เมื่อวันที่ 15 พ.ย.2566 </t>
  </si>
  <si>
    <t>จากนั้นได้ดำเนินการแก้ไขตามข้อเสนอแนะในที่ประชุม และนำเสนอต่อกรรมการหลัก</t>
  </si>
  <si>
    <t>เมื่อวันที่ 4 ธ.ค. 2566 ซึ่งกรรมการหลักได้มีข้อคิดเห็นเพิ่มเติม โดยผู้วิจัยได้ปรับปรุง</t>
  </si>
  <si>
    <t xml:space="preserve">โครงร่างตามข้อคิดเห็นและเสนอกรรมการหลักอีกครั้ง เมื่อวันที่ 14 ธ.ค. 2566 </t>
  </si>
  <si>
    <t xml:space="preserve"> สวน. ได้ทำการลงพื้นที่เก็บข้อมูลกลุ่มเป้าหมายแล้ว จำนวน 5 ครั้ง ดังนี้</t>
  </si>
  <si>
    <t>ครั้งที่ 1 วันที่ 14-19 ม.ค. 67 ในจังหวัดแม่ฮ่องสอน เชียงใหม่</t>
  </si>
  <si>
    <t>ครั้งที่ 2 วันที่ 12-17 ก.พ. 67 ในจังหวัดสกลนคร กาฬสินธุ์</t>
  </si>
  <si>
    <t xml:space="preserve">ครั้งที่ 3 วันที่ 27-29 ก.พ. 67 ในจังหวัดอุตรดิตถ์ </t>
  </si>
  <si>
    <t xml:space="preserve">ครั้งที่ 4 วันที่ 11-15 มี.ค. 67 ในจังหวัดขอนแก่น </t>
  </si>
  <si>
    <t>ครั้งที่ 5 วันที่ 25-29 มี.ค. 67 ในจังหวัดศรีสะเกษ ร้อยเอ็ด และ กาฬสินธุ์</t>
  </si>
  <si>
    <t xml:space="preserve"> - บันทึกข้อมูลและประมวลผลข้อมูลเรียบร้อยแล้ว </t>
  </si>
  <si>
    <t xml:space="preserve"> - เมื่อวันที่ 17 มิ.ย. 67 ได้นำเสนอผลงาน Pre report (5 แผ่น) ต่อคณะทำงาน</t>
  </si>
  <si>
    <t>สำนักวิจัยเศรษฐกิจการเกษตร และได้ปรับแก้ตามข้อเสนอแนะของคณะทำงานฯ แล้ว</t>
  </si>
  <si>
    <t>- ส่งรายงาน Pre report (5 แผ่น) ให้คณะกรรมการพิจารณาโครงการวิจัยและ</t>
  </si>
  <si>
    <t>ประเมินผลของ สศก. ผ่านฝ่ายเลขานุการฯ ภายในวันที่ 21 มิ.ย. 67</t>
  </si>
  <si>
    <t xml:space="preserve"> - ขณะนี้อยู่ระหว่างการเขียนเล่มวิจัยฉบับสมบูรณ์</t>
  </si>
  <si>
    <t>1.ดำเนินการเตรียมข้อมูลเพื่อคัดเลือกกลุ่มสำหรับการถอดบทเรียนการ</t>
  </si>
  <si>
    <t>ลดความเหลื่อมล้ำภาคการเกษตรในพื้นที่</t>
  </si>
  <si>
    <t xml:space="preserve"> 2.จัดทำกรอบการดำเนินงานวิธีการศึกษาและร่างแบบสอบถาม กำหนดกลุ่ม</t>
  </si>
  <si>
    <t>เป้าหมายในการศึกษาและประชุมชี้แจงรายละเอียดโครงการพร้อมอบรมทฤษฎี</t>
  </si>
  <si>
    <t xml:space="preserve">ที่ใช้ในการศึกษาแล้วเมื่อวันที่ 18 ธ.ค.66 </t>
  </si>
  <si>
    <t xml:space="preserve"> 3.ดำเนินการวิเคราะห์ความเหลื่อมล้ำทางรายได้ของครัวเรือนเกษตรในจังหวัด</t>
  </si>
  <si>
    <t>ที่ทำการศึกษาเรียบร้อยแล้ว</t>
  </si>
  <si>
    <t xml:space="preserve"> 4.อยู่ระหว่างการจัดทำรายงานผลการศึกษา</t>
  </si>
  <si>
    <t xml:space="preserve"> 5.จัดประชุมระดิมความคิดเห็นเสร็จแล้ว จำนวน 1 ครั้ง เหลืออีก 11 ครั้ง</t>
  </si>
  <si>
    <t>จะจัดในช่วงเดือน กรกฎาคม 2567</t>
  </si>
  <si>
    <t xml:space="preserve">3. กิจกรรมศึกษาแนวทางการลดความเหลื่อมล้ำในภาคเกษตร </t>
  </si>
  <si>
    <r>
      <t xml:space="preserve">โครงการ   </t>
    </r>
    <r>
      <rPr>
        <sz val="14"/>
        <rFont val="TH SarabunPSK"/>
        <family val="2"/>
      </rPr>
      <t>ประยุกต์ใช้เทคโนโลยีภูมิสารสนเทศเพื่อเพิ่มประสิทธิภาพการพยากรณ์ผลผลิตสินค้าเกษตร</t>
    </r>
  </si>
  <si>
    <r>
      <t xml:space="preserve">กิจกรรม </t>
    </r>
    <r>
      <rPr>
        <sz val="14"/>
        <rFont val="TH SarabunPSK"/>
        <family val="2"/>
      </rPr>
      <t>จัดทำข้อมูลในระดับจังหวัดของ สศท. 8 และ สศท.11</t>
    </r>
  </si>
  <si>
    <r>
      <t xml:space="preserve">กิจกรรม </t>
    </r>
    <r>
      <rPr>
        <sz val="14"/>
        <rFont val="TH SarabunPSK"/>
        <family val="2"/>
      </rPr>
      <t xml:space="preserve">  การจัดทำฐานข้อมูลเพื่อติดตามความก้าวหน้าของสินค้าเกษตรปลอดภัย</t>
    </r>
  </si>
  <si>
    <t>3. โครงการจัดซื้อครุภัณฑ์คอมพิวเตอร์เพื่อทดแทนและเพิ่มประสิทธิภาพของ สศก.</t>
  </si>
  <si>
    <t>เมื่อ 28-30 พ.ย. 66</t>
  </si>
  <si>
    <t>ขณะนี้อยู่ระหว่างการประมวลผล</t>
  </si>
  <si>
    <t>และวิเคราะห์ข้อมูล</t>
  </si>
  <si>
    <t>ขณะนี้อยู่ระหว่าง สศท. ปรับปรุง</t>
  </si>
  <si>
    <t>กรอบตัวอย่าง</t>
  </si>
  <si>
    <t>ขณะนี้อยู่ระหว่างการวิเคราะห์ข้อมูล</t>
  </si>
  <si>
    <t>หมายเหตุ</t>
  </si>
  <si>
    <t>เกิดความคลาดเคลื่อนในการบันทึกข้อมูล</t>
  </si>
  <si>
    <t>จึงเริ่มรายงานผลในไตรมาสที่ 3</t>
  </si>
  <si>
    <t xml:space="preserve"> - วิเคราะห์ข้อมูล Q2 และ Q3 แผนร้อยละ 10 และ 10 ได้ผล Q2 และ Q3 ร้อยละ 10 และ 10</t>
  </si>
  <si>
    <r>
      <t xml:space="preserve"> -รายงานผล Q3 </t>
    </r>
    <r>
      <rPr>
        <u/>
        <sz val="12"/>
        <rFont val="TH SarabunPSK"/>
        <family val="2"/>
        <charset val="222"/>
      </rPr>
      <t xml:space="preserve">แผน </t>
    </r>
    <r>
      <rPr>
        <sz val="12"/>
        <rFont val="TH SarabunPSK"/>
        <family val="2"/>
      </rPr>
      <t>ร้อยละ 5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Q3 ร้อยละ 5</t>
    </r>
  </si>
  <si>
    <r>
      <t xml:space="preserve"> - เตรียมงานวิชาการ Q1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10            ได้</t>
    </r>
    <r>
      <rPr>
        <u/>
        <sz val="12"/>
        <rFont val="TH SarabunPSK"/>
        <family val="2"/>
        <charset val="222"/>
      </rPr>
      <t>ผล Q1</t>
    </r>
    <r>
      <rPr>
        <sz val="12"/>
        <rFont val="TH SarabunPSK"/>
        <family val="2"/>
      </rPr>
      <t xml:space="preserve"> ร้อยละ 10</t>
    </r>
  </si>
  <si>
    <r>
      <t xml:space="preserve"> -สำรวจ Q1 และ Q2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35 และ 10 ได้</t>
    </r>
    <r>
      <rPr>
        <u/>
        <sz val="12"/>
        <rFont val="TH SarabunPSK"/>
        <family val="2"/>
        <charset val="222"/>
      </rPr>
      <t xml:space="preserve">ผล </t>
    </r>
    <r>
      <rPr>
        <sz val="12"/>
        <rFont val="TH SarabunPSK"/>
        <family val="2"/>
        <charset val="222"/>
      </rPr>
      <t>Q1 และ Q2</t>
    </r>
    <r>
      <rPr>
        <u/>
        <sz val="12"/>
        <rFont val="TH SarabunPSK"/>
        <family val="2"/>
        <charset val="222"/>
      </rPr>
      <t xml:space="preserve"> </t>
    </r>
    <r>
      <rPr>
        <sz val="12"/>
        <rFont val="TH SarabunPSK"/>
        <family val="2"/>
        <charset val="222"/>
      </rPr>
      <t>ร้อยละ 35 และ 10</t>
    </r>
  </si>
  <si>
    <r>
      <t xml:space="preserve"> -ประมวลผล Q2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20 ได้</t>
    </r>
    <r>
      <rPr>
        <u/>
        <sz val="12"/>
        <rFont val="TH SarabunPSK"/>
        <family val="2"/>
        <charset val="222"/>
      </rPr>
      <t>ผล Q2</t>
    </r>
    <r>
      <rPr>
        <sz val="12"/>
        <rFont val="TH SarabunPSK"/>
        <family val="2"/>
      </rPr>
      <t xml:space="preserve">      ร้อยละ 20 </t>
    </r>
  </si>
  <si>
    <r>
      <t xml:space="preserve"> - เตรียมงานวิชาการ Q1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10           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Q1 ร้อยละ 10</t>
    </r>
  </si>
  <si>
    <r>
      <t xml:space="preserve"> -สำรวจ Q1 และ Q2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35 และ 10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Q1 และ Q2 ร้อยละ 35 และ 10</t>
    </r>
  </si>
  <si>
    <t xml:space="preserve"> -ประมวลผล Q2 แผน ร้อยละ 20 ได้ผล Q2      ร้อยละ 20 </t>
  </si>
  <si>
    <r>
      <t xml:space="preserve"> - วิเคราะห์ข้อมูล Q3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20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Q3 ร้อยละ 20</t>
    </r>
  </si>
  <si>
    <r>
      <t xml:space="preserve"> -รายงานผล Q3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5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Q3 ร้อยละ 5</t>
    </r>
  </si>
  <si>
    <r>
      <t xml:space="preserve"> - เตรียมงานวิชาการ Q1 และ Q2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5 และ 5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Q1 และ Q2 ร้อยละ 5 และ 5</t>
    </r>
  </si>
  <si>
    <r>
      <t xml:space="preserve"> -สำรวจ Q3 และ Q4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20 และ 25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Q3 ร้อยละ 20 </t>
    </r>
  </si>
  <si>
    <r>
      <t xml:space="preserve"> -ประมวลผล Q3 และ Q4  แผน ร้อยละ 10 และ 10 ได้</t>
    </r>
    <r>
      <rPr>
        <u/>
        <sz val="12"/>
        <rFont val="TH SarabunPSK"/>
        <family val="2"/>
        <charset val="222"/>
      </rPr>
      <t>ผล</t>
    </r>
    <r>
      <rPr>
        <sz val="12"/>
        <rFont val="TH SarabunPSK"/>
        <family val="2"/>
      </rPr>
      <t xml:space="preserve"> Q3 ร้อยละ 10</t>
    </r>
  </si>
  <si>
    <r>
      <t xml:space="preserve"> -รายงานผล Q4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5 </t>
    </r>
  </si>
  <si>
    <r>
      <t xml:space="preserve"> - วิเคราะห์ข้อมูล Q4 </t>
    </r>
    <r>
      <rPr>
        <u/>
        <sz val="12"/>
        <rFont val="TH SarabunPSK"/>
        <family val="2"/>
        <charset val="222"/>
      </rPr>
      <t>แผน</t>
    </r>
    <r>
      <rPr>
        <sz val="12"/>
        <rFont val="TH SarabunPSK"/>
        <family val="2"/>
      </rPr>
      <t xml:space="preserve"> ร้อยละ 20 </t>
    </r>
  </si>
  <si>
    <r>
      <t xml:space="preserve">แผนงานพื้นฐาน </t>
    </r>
    <r>
      <rPr>
        <sz val="16"/>
        <color theme="1"/>
        <rFont val="TH SarabunPSK"/>
        <family val="2"/>
        <charset val="222"/>
      </rPr>
      <t>ด้านการสร้างความสามารถในการแข่งขัน</t>
    </r>
  </si>
  <si>
    <t>ไม่มี</t>
  </si>
  <si>
    <t xml:space="preserve">3.3 ปัจจัยที่ส่งผลต่อการตัดสินใจปลูกถั่วลิสงของเกษตรกร </t>
  </si>
  <si>
    <t>9) การสำรวจปริมาณการผลิตไม้ผล 4 ชนิด (ทุเรียน มังคุด เงาะ ลำไย)</t>
  </si>
  <si>
    <t>ข้อมูล กระเทียม, หอมแดง,หอมหัวใหญ่, มันฝรั่ง (4หอม),</t>
  </si>
  <si>
    <t xml:space="preserve">กาแฟ, พริกไทย, มะพร้าว มีข้อมูลแล้ว </t>
  </si>
  <si>
    <t>7) จัดทำฐานข้อมูลเพื่อติดตามความก้าวหน้าของ</t>
  </si>
  <si>
    <t xml:space="preserve">ผลปฏิบัติงาน ปี 2567  (ร้อยละ)
</t>
  </si>
  <si>
    <t>ผลปฏิบัติงาน ปี 2567  (ร้อยละ)</t>
  </si>
  <si>
    <t>ผลปฏิบัติงาน ปี 2567  
(ร้อยละ)</t>
  </si>
  <si>
    <t>แผนงานพื้นฐานด้านการสร้างความสามารถในการแข่งขัน</t>
  </si>
  <si>
    <t>แผนงานยุทธศาสตร์การเกษตรสร้างมูลค่า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</si>
</sst>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87" formatCode="_-* #,##0.00_-;\-* #,##0.00_-;_-* &quot;-&quot;??_-;_-@"/>
    <numFmt numFmtId="188" formatCode="_-* #,##0_-;\-* #,##0_-;_-* &quot;-&quot;??_-;_-@"/>
    <numFmt numFmtId="189" formatCode="_-* #,##0_-;\-* #,##0_-;_-* &quot;-&quot;??_-;_-@_-"/>
    <numFmt numFmtId="190" formatCode="[$-101041E]d\ mmm\ yy;@"/>
  </numFmts>
  <fonts count="52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theme="1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0"/>
      <name val="TH SarabunPSK"/>
      <family val="2"/>
      <charset val="222"/>
    </font>
    <font>
      <b/>
      <sz val="10"/>
      <color rgb="FF000000"/>
      <name val="TH SarabunPSK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4"/>
      <color rgb="FF000000"/>
      <name val="TH SarabunPSK"/>
      <family val="2"/>
    </font>
    <font>
      <b/>
      <sz val="14"/>
      <color rgb="FF000000"/>
      <name val="TH SarabunPSK"/>
      <family val="2"/>
      <charset val="222"/>
    </font>
    <font>
      <sz val="12"/>
      <name val="TH SarabunPSK"/>
      <family val="2"/>
    </font>
    <font>
      <sz val="17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0000"/>
      <name val="Arial"/>
      <family val="2"/>
      <scheme val="minor"/>
    </font>
    <font>
      <sz val="14"/>
      <color rgb="FFFF0000"/>
      <name val="TH SarabunPSK"/>
      <family val="2"/>
    </font>
    <font>
      <sz val="10"/>
      <color rgb="FF000000"/>
      <name val="Arial"/>
      <family val="2"/>
      <scheme val="minor"/>
    </font>
    <font>
      <b/>
      <sz val="14"/>
      <color rgb="FFFF0000"/>
      <name val="TH SarabunPSK"/>
      <family val="2"/>
    </font>
    <font>
      <sz val="10"/>
      <color rgb="FFFF0000"/>
      <name val="TH SarabunPSK"/>
      <family val="2"/>
    </font>
    <font>
      <b/>
      <sz val="16"/>
      <name val="TH SarabunPSK"/>
      <family val="2"/>
    </font>
    <font>
      <sz val="13"/>
      <color rgb="FFFF0000"/>
      <name val="TH SarabunPSK"/>
      <family val="2"/>
    </font>
    <font>
      <sz val="14"/>
      <color rgb="FF0070C0"/>
      <name val="TH SarabunPSK"/>
      <family val="2"/>
    </font>
    <font>
      <sz val="11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Arial"/>
      <scheme val="minor"/>
    </font>
    <font>
      <sz val="12"/>
      <name val="TH SarabunPSK"/>
      <family val="2"/>
      <charset val="222"/>
    </font>
    <font>
      <sz val="11"/>
      <name val="TH SarabunIT๙"/>
      <family val="2"/>
      <charset val="222"/>
    </font>
    <font>
      <sz val="12"/>
      <name val="TH SarabunIT๙"/>
      <family val="2"/>
      <charset val="222"/>
    </font>
    <font>
      <sz val="14"/>
      <name val="TH SarabunPSK"/>
      <family val="2"/>
      <charset val="222"/>
    </font>
    <font>
      <sz val="11"/>
      <name val="TH SarabunPSK"/>
      <family val="2"/>
      <charset val="222"/>
    </font>
    <font>
      <sz val="13"/>
      <name val="TH SarabunPSK"/>
      <family val="2"/>
    </font>
    <font>
      <u/>
      <sz val="12"/>
      <name val="TH SarabunPSK"/>
      <family val="2"/>
      <charset val="222"/>
    </font>
    <font>
      <b/>
      <u/>
      <sz val="12"/>
      <color rgb="FFFF0000"/>
      <name val="TH SarabunPSK"/>
      <family val="2"/>
      <charset val="222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F9CB9C"/>
        <bgColor rgb="FFF9C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9CB9C"/>
      </patternFill>
    </fill>
    <fill>
      <patternFill patternType="solid">
        <fgColor theme="5" tint="0.59999389629810485"/>
        <bgColor rgb="FFE6B8A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DCE6F1"/>
        <bgColor indexed="64"/>
      </patternFill>
    </fill>
    <fill>
      <patternFill patternType="solid">
        <fgColor rgb="FFB1A0C7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5" fillId="0" borderId="15"/>
    <xf numFmtId="0" fontId="26" fillId="0" borderId="15"/>
    <xf numFmtId="43" fontId="25" fillId="0" borderId="15" applyFont="0" applyFill="0" applyBorder="0" applyAlignment="0" applyProtection="0"/>
    <xf numFmtId="0" fontId="25" fillId="0" borderId="15"/>
    <xf numFmtId="0" fontId="35" fillId="0" borderId="15"/>
    <xf numFmtId="43" fontId="25" fillId="0" borderId="15" applyFont="0" applyFill="0" applyBorder="0" applyAlignment="0" applyProtection="0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0" fontId="35" fillId="0" borderId="15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0" fontId="43" fillId="0" borderId="15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0" fontId="43" fillId="0" borderId="15"/>
    <xf numFmtId="43" fontId="25" fillId="0" borderId="15" applyFont="0" applyFill="0" applyBorder="0" applyAlignment="0" applyProtection="0"/>
    <xf numFmtId="43" fontId="25" fillId="0" borderId="15" applyFont="0" applyFill="0" applyBorder="0" applyAlignment="0" applyProtection="0"/>
    <xf numFmtId="43" fontId="35" fillId="0" borderId="15" applyFont="0" applyFill="0" applyBorder="0" applyAlignment="0" applyProtection="0"/>
  </cellStyleXfs>
  <cellXfs count="8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87" fontId="4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16" xfId="0" applyFont="1" applyBorder="1"/>
    <xf numFmtId="187" fontId="1" fillId="0" borderId="17" xfId="0" applyNumberFormat="1" applyFont="1" applyBorder="1"/>
    <xf numFmtId="187" fontId="1" fillId="0" borderId="9" xfId="0" applyNumberFormat="1" applyFont="1" applyBorder="1"/>
    <xf numFmtId="187" fontId="10" fillId="0" borderId="0" xfId="0" applyNumberFormat="1" applyFont="1"/>
    <xf numFmtId="187" fontId="11" fillId="0" borderId="0" xfId="0" applyNumberFormat="1" applyFont="1"/>
    <xf numFmtId="187" fontId="1" fillId="0" borderId="0" xfId="0" applyNumberFormat="1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187" fontId="14" fillId="0" borderId="0" xfId="0" applyNumberFormat="1" applyFont="1"/>
    <xf numFmtId="187" fontId="12" fillId="0" borderId="0" xfId="0" applyNumberFormat="1" applyFont="1"/>
    <xf numFmtId="187" fontId="8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187" fontId="8" fillId="11" borderId="20" xfId="0" applyNumberFormat="1" applyFont="1" applyFill="1" applyBorder="1"/>
    <xf numFmtId="187" fontId="8" fillId="11" borderId="24" xfId="0" applyNumberFormat="1" applyFont="1" applyFill="1" applyBorder="1"/>
    <xf numFmtId="0" fontId="16" fillId="5" borderId="20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187" fontId="8" fillId="0" borderId="21" xfId="0" applyNumberFormat="1" applyFont="1" applyBorder="1"/>
    <xf numFmtId="187" fontId="8" fillId="0" borderId="22" xfId="0" applyNumberFormat="1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7" fillId="0" borderId="22" xfId="0" applyFont="1" applyBorder="1"/>
    <xf numFmtId="187" fontId="3" fillId="0" borderId="22" xfId="0" applyNumberFormat="1" applyFont="1" applyBorder="1"/>
    <xf numFmtId="0" fontId="7" fillId="0" borderId="0" xfId="0" applyFont="1"/>
    <xf numFmtId="0" fontId="3" fillId="0" borderId="22" xfId="0" applyFont="1" applyBorder="1"/>
    <xf numFmtId="0" fontId="3" fillId="0" borderId="23" xfId="0" applyFont="1" applyBorder="1"/>
    <xf numFmtId="0" fontId="3" fillId="0" borderId="20" xfId="0" applyFont="1" applyBorder="1"/>
    <xf numFmtId="188" fontId="3" fillId="0" borderId="22" xfId="0" applyNumberFormat="1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top"/>
    </xf>
    <xf numFmtId="0" fontId="3" fillId="0" borderId="27" xfId="0" applyFont="1" applyBorder="1"/>
    <xf numFmtId="0" fontId="3" fillId="5" borderId="2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3" fontId="17" fillId="8" borderId="22" xfId="0" applyNumberFormat="1" applyFont="1" applyFill="1" applyBorder="1"/>
    <xf numFmtId="3" fontId="17" fillId="8" borderId="32" xfId="0" applyNumberFormat="1" applyFont="1" applyFill="1" applyBorder="1"/>
    <xf numFmtId="3" fontId="17" fillId="0" borderId="22" xfId="0" applyNumberFormat="1" applyFont="1" applyBorder="1"/>
    <xf numFmtId="3" fontId="17" fillId="0" borderId="22" xfId="0" applyNumberFormat="1" applyFont="1" applyBorder="1" applyAlignment="1">
      <alignment horizontal="left"/>
    </xf>
    <xf numFmtId="3" fontId="17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 vertical="top"/>
    </xf>
    <xf numFmtId="187" fontId="20" fillId="0" borderId="21" xfId="0" applyNumberFormat="1" applyFont="1" applyBorder="1"/>
    <xf numFmtId="187" fontId="21" fillId="0" borderId="22" xfId="0" applyNumberFormat="1" applyFont="1" applyBorder="1"/>
    <xf numFmtId="188" fontId="21" fillId="0" borderId="22" xfId="0" applyNumberFormat="1" applyFont="1" applyBorder="1"/>
    <xf numFmtId="0" fontId="21" fillId="0" borderId="22" xfId="0" applyFont="1" applyBorder="1"/>
    <xf numFmtId="187" fontId="20" fillId="11" borderId="20" xfId="0" applyNumberFormat="1" applyFont="1" applyFill="1" applyBorder="1"/>
    <xf numFmtId="0" fontId="21" fillId="0" borderId="21" xfId="0" applyFont="1" applyBorder="1"/>
    <xf numFmtId="0" fontId="21" fillId="0" borderId="23" xfId="0" applyFont="1" applyBorder="1"/>
    <xf numFmtId="0" fontId="21" fillId="0" borderId="20" xfId="0" applyFont="1" applyBorder="1"/>
    <xf numFmtId="0" fontId="24" fillId="0" borderId="0" xfId="0" applyFont="1"/>
    <xf numFmtId="0" fontId="17" fillId="9" borderId="22" xfId="0" applyFont="1" applyFill="1" applyBorder="1" applyAlignment="1">
      <alignment wrapText="1"/>
    </xf>
    <xf numFmtId="0" fontId="17" fillId="9" borderId="22" xfId="0" applyFont="1" applyFill="1" applyBorder="1" applyAlignment="1">
      <alignment horizontal="left"/>
    </xf>
    <xf numFmtId="0" fontId="17" fillId="9" borderId="22" xfId="0" applyFont="1" applyFill="1" applyBorder="1" applyAlignment="1">
      <alignment horizontal="left" wrapText="1" indent="1"/>
    </xf>
    <xf numFmtId="0" fontId="17" fillId="9" borderId="23" xfId="0" applyFont="1" applyFill="1" applyBorder="1"/>
    <xf numFmtId="0" fontId="18" fillId="0" borderId="22" xfId="0" applyFont="1" applyBorder="1"/>
    <xf numFmtId="0" fontId="18" fillId="9" borderId="22" xfId="0" applyFont="1" applyFill="1" applyBorder="1"/>
    <xf numFmtId="0" fontId="7" fillId="0" borderId="22" xfId="0" applyFont="1" applyBorder="1" applyAlignment="1">
      <alignment horizontal="center" vertical="center"/>
    </xf>
    <xf numFmtId="0" fontId="21" fillId="0" borderId="26" xfId="0" applyFont="1" applyBorder="1"/>
    <xf numFmtId="0" fontId="17" fillId="9" borderId="32" xfId="0" applyFont="1" applyFill="1" applyBorder="1"/>
    <xf numFmtId="49" fontId="17" fillId="9" borderId="32" xfId="0" applyNumberFormat="1" applyFont="1" applyFill="1" applyBorder="1"/>
    <xf numFmtId="0" fontId="16" fillId="9" borderId="33" xfId="0" applyFont="1" applyFill="1" applyBorder="1" applyAlignment="1">
      <alignment wrapText="1"/>
    </xf>
    <xf numFmtId="0" fontId="17" fillId="9" borderId="32" xfId="0" applyFont="1" applyFill="1" applyBorder="1" applyAlignment="1">
      <alignment wrapText="1"/>
    </xf>
    <xf numFmtId="0" fontId="16" fillId="9" borderId="33" xfId="0" applyFont="1" applyFill="1" applyBorder="1"/>
    <xf numFmtId="0" fontId="17" fillId="9" borderId="33" xfId="0" applyFont="1" applyFill="1" applyBorder="1"/>
    <xf numFmtId="0" fontId="17" fillId="9" borderId="36" xfId="0" applyFont="1" applyFill="1" applyBorder="1"/>
    <xf numFmtId="0" fontId="17" fillId="9" borderId="32" xfId="0" applyFont="1" applyFill="1" applyBorder="1" applyAlignment="1">
      <alignment horizontal="left"/>
    </xf>
    <xf numFmtId="0" fontId="17" fillId="9" borderId="35" xfId="0" applyFont="1" applyFill="1" applyBorder="1" applyAlignment="1">
      <alignment horizontal="left" wrapText="1" indent="1"/>
    </xf>
    <xf numFmtId="0" fontId="17" fillId="9" borderId="32" xfId="0" applyFont="1" applyFill="1" applyBorder="1" applyAlignment="1">
      <alignment horizontal="left" wrapText="1" indent="1"/>
    </xf>
    <xf numFmtId="0" fontId="17" fillId="0" borderId="36" xfId="0" applyFont="1" applyBorder="1"/>
    <xf numFmtId="0" fontId="17" fillId="0" borderId="20" xfId="0" applyFont="1" applyBorder="1" applyAlignment="1">
      <alignment horizontal="left" vertical="center"/>
    </xf>
    <xf numFmtId="0" fontId="17" fillId="0" borderId="23" xfId="0" applyFont="1" applyBorder="1"/>
    <xf numFmtId="0" fontId="17" fillId="9" borderId="22" xfId="0" applyFont="1" applyFill="1" applyBorder="1" applyAlignment="1">
      <alignment horizontal="left" vertical="center"/>
    </xf>
    <xf numFmtId="3" fontId="3" fillId="0" borderId="22" xfId="0" applyNumberFormat="1" applyFont="1" applyBorder="1"/>
    <xf numFmtId="0" fontId="21" fillId="0" borderId="20" xfId="0" applyFont="1" applyBorder="1" applyAlignment="1">
      <alignment horizontal="right"/>
    </xf>
    <xf numFmtId="0" fontId="3" fillId="10" borderId="23" xfId="0" applyFont="1" applyFill="1" applyBorder="1"/>
    <xf numFmtId="0" fontId="3" fillId="13" borderId="38" xfId="0" applyFont="1" applyFill="1" applyBorder="1"/>
    <xf numFmtId="0" fontId="21" fillId="13" borderId="38" xfId="0" applyFont="1" applyFill="1" applyBorder="1"/>
    <xf numFmtId="0" fontId="2" fillId="0" borderId="23" xfId="0" applyFont="1" applyBorder="1"/>
    <xf numFmtId="0" fontId="7" fillId="0" borderId="22" xfId="0" applyFont="1" applyBorder="1"/>
    <xf numFmtId="0" fontId="7" fillId="0" borderId="23" xfId="0" applyFont="1" applyBorder="1"/>
    <xf numFmtId="0" fontId="28" fillId="0" borderId="22" xfId="0" applyFont="1" applyBorder="1"/>
    <xf numFmtId="0" fontId="28" fillId="0" borderId="23" xfId="0" applyFont="1" applyBorder="1"/>
    <xf numFmtId="0" fontId="17" fillId="0" borderId="21" xfId="0" applyFont="1" applyBorder="1" applyAlignment="1">
      <alignment horizontal="left" indent="1"/>
    </xf>
    <xf numFmtId="0" fontId="17" fillId="0" borderId="20" xfId="0" applyFont="1" applyBorder="1" applyAlignment="1">
      <alignment horizontal="left" indent="1"/>
    </xf>
    <xf numFmtId="0" fontId="7" fillId="0" borderId="20" xfId="0" applyFont="1" applyBorder="1"/>
    <xf numFmtId="0" fontId="28" fillId="0" borderId="20" xfId="0" applyFont="1" applyBorder="1"/>
    <xf numFmtId="49" fontId="17" fillId="0" borderId="20" xfId="1" applyNumberFormat="1" applyFont="1" applyBorder="1" applyAlignment="1">
      <alignment horizontal="left" vertical="top" wrapText="1" indent="1"/>
    </xf>
    <xf numFmtId="41" fontId="7" fillId="0" borderId="20" xfId="0" applyNumberFormat="1" applyFont="1" applyBorder="1"/>
    <xf numFmtId="41" fontId="28" fillId="0" borderId="20" xfId="0" applyNumberFormat="1" applyFont="1" applyBorder="1"/>
    <xf numFmtId="188" fontId="28" fillId="0" borderId="20" xfId="0" applyNumberFormat="1" applyFont="1" applyBorder="1"/>
    <xf numFmtId="187" fontId="28" fillId="0" borderId="20" xfId="0" applyNumberFormat="1" applyFont="1" applyBorder="1"/>
    <xf numFmtId="0" fontId="17" fillId="0" borderId="20" xfId="0" applyFont="1" applyBorder="1"/>
    <xf numFmtId="0" fontId="17" fillId="0" borderId="20" xfId="0" applyFont="1" applyBorder="1" applyAlignment="1">
      <alignment wrapText="1"/>
    </xf>
    <xf numFmtId="187" fontId="16" fillId="7" borderId="24" xfId="0" applyNumberFormat="1" applyFont="1" applyFill="1" applyBorder="1" applyAlignment="1">
      <alignment horizontal="right" vertical="center"/>
    </xf>
    <xf numFmtId="187" fontId="21" fillId="12" borderId="24" xfId="0" applyNumberFormat="1" applyFont="1" applyFill="1" applyBorder="1"/>
    <xf numFmtId="1" fontId="7" fillId="0" borderId="20" xfId="0" applyNumberFormat="1" applyFont="1" applyBorder="1"/>
    <xf numFmtId="1" fontId="28" fillId="0" borderId="20" xfId="0" applyNumberFormat="1" applyFont="1" applyBorder="1"/>
    <xf numFmtId="187" fontId="21" fillId="5" borderId="24" xfId="0" applyNumberFormat="1" applyFont="1" applyFill="1" applyBorder="1"/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21" xfId="0" applyFont="1" applyBorder="1"/>
    <xf numFmtId="0" fontId="5" fillId="0" borderId="22" xfId="0" applyFont="1" applyBorder="1"/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 wrapText="1"/>
    </xf>
    <xf numFmtId="0" fontId="3" fillId="13" borderId="20" xfId="0" applyFont="1" applyFill="1" applyBorder="1" applyAlignment="1">
      <alignment horizontal="center"/>
    </xf>
    <xf numFmtId="3" fontId="5" fillId="0" borderId="22" xfId="0" applyNumberFormat="1" applyFont="1" applyBorder="1"/>
    <xf numFmtId="3" fontId="5" fillId="0" borderId="21" xfId="0" applyNumberFormat="1" applyFont="1" applyBorder="1"/>
    <xf numFmtId="3" fontId="3" fillId="0" borderId="23" xfId="0" applyNumberFormat="1" applyFont="1" applyBorder="1"/>
    <xf numFmtId="0" fontId="5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/>
    </xf>
    <xf numFmtId="49" fontId="8" fillId="0" borderId="22" xfId="0" applyNumberFormat="1" applyFont="1" applyBorder="1"/>
    <xf numFmtId="0" fontId="12" fillId="0" borderId="22" xfId="0" applyFont="1" applyBorder="1"/>
    <xf numFmtId="0" fontId="8" fillId="0" borderId="22" xfId="0" applyFont="1" applyBorder="1"/>
    <xf numFmtId="0" fontId="3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7" fillId="0" borderId="21" xfId="0" applyFont="1" applyBorder="1"/>
    <xf numFmtId="0" fontId="3" fillId="0" borderId="28" xfId="0" applyFont="1" applyBorder="1" applyAlignment="1">
      <alignment horizontal="center"/>
    </xf>
    <xf numFmtId="0" fontId="27" fillId="0" borderId="23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2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5" fillId="0" borderId="44" xfId="0" applyFont="1" applyBorder="1"/>
    <xf numFmtId="189" fontId="5" fillId="6" borderId="23" xfId="3" applyNumberFormat="1" applyFont="1" applyFill="1" applyBorder="1" applyAlignment="1"/>
    <xf numFmtId="189" fontId="5" fillId="0" borderId="22" xfId="0" applyNumberFormat="1" applyFont="1" applyBorder="1"/>
    <xf numFmtId="0" fontId="5" fillId="0" borderId="48" xfId="0" applyFont="1" applyBorder="1" applyAlignment="1">
      <alignment vertical="top" wrapText="1"/>
    </xf>
    <xf numFmtId="0" fontId="3" fillId="0" borderId="21" xfId="0" applyFont="1" applyBorder="1" applyAlignment="1">
      <alignment horizontal="right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vertical="top" wrapText="1"/>
    </xf>
    <xf numFmtId="3" fontId="5" fillId="0" borderId="0" xfId="0" applyNumberFormat="1" applyFont="1" applyAlignment="1">
      <alignment horizontal="right"/>
    </xf>
    <xf numFmtId="0" fontId="32" fillId="0" borderId="22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/>
    <xf numFmtId="0" fontId="32" fillId="0" borderId="21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0" fontId="32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right" vertical="top"/>
    </xf>
    <xf numFmtId="0" fontId="3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 wrapText="1"/>
    </xf>
    <xf numFmtId="189" fontId="3" fillId="0" borderId="20" xfId="3" applyNumberFormat="1" applyFont="1" applyFill="1" applyBorder="1" applyAlignment="1">
      <alignment horizontal="center" vertical="top" wrapText="1"/>
    </xf>
    <xf numFmtId="189" fontId="5" fillId="6" borderId="49" xfId="3" applyNumberFormat="1" applyFont="1" applyFill="1" applyBorder="1" applyAlignment="1"/>
    <xf numFmtId="49" fontId="5" fillId="2" borderId="13" xfId="0" applyNumberFormat="1" applyFont="1" applyFill="1" applyBorder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3" fillId="0" borderId="22" xfId="0" applyFont="1" applyBorder="1" applyAlignment="1">
      <alignment horizontal="right" vertical="top"/>
    </xf>
    <xf numFmtId="0" fontId="32" fillId="0" borderId="22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0" fontId="3" fillId="2" borderId="12" xfId="0" applyFont="1" applyFill="1" applyBorder="1" applyAlignment="1">
      <alignment vertical="top" shrinkToFi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2" borderId="12" xfId="0" applyFont="1" applyFill="1" applyBorder="1" applyAlignment="1">
      <alignment vertical="top" wrapText="1" shrinkToFit="1"/>
    </xf>
    <xf numFmtId="0" fontId="5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2" borderId="1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vertical="top"/>
    </xf>
    <xf numFmtId="0" fontId="5" fillId="9" borderId="12" xfId="0" applyFont="1" applyFill="1" applyBorder="1" applyAlignment="1">
      <alignment vertical="top"/>
    </xf>
    <xf numFmtId="0" fontId="3" fillId="9" borderId="12" xfId="0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10" borderId="25" xfId="0" applyFont="1" applyFill="1" applyBorder="1"/>
    <xf numFmtId="0" fontId="3" fillId="10" borderId="38" xfId="0" applyFont="1" applyFill="1" applyBorder="1"/>
    <xf numFmtId="0" fontId="21" fillId="10" borderId="38" xfId="0" applyFont="1" applyFill="1" applyBorder="1"/>
    <xf numFmtId="0" fontId="3" fillId="10" borderId="24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7" fillId="9" borderId="20" xfId="0" applyNumberFormat="1" applyFont="1" applyFill="1" applyBorder="1" applyAlignment="1">
      <alignment vertical="center"/>
    </xf>
    <xf numFmtId="49" fontId="17" fillId="0" borderId="3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189" fontId="3" fillId="0" borderId="15" xfId="3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189" fontId="5" fillId="0" borderId="21" xfId="3" applyNumberFormat="1" applyFont="1" applyFill="1" applyBorder="1" applyAlignment="1">
      <alignment horizontal="center" vertical="center"/>
    </xf>
    <xf numFmtId="0" fontId="33" fillId="0" borderId="0" xfId="0" applyFont="1"/>
    <xf numFmtId="0" fontId="5" fillId="0" borderId="22" xfId="0" applyFont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189" fontId="5" fillId="0" borderId="22" xfId="3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189" fontId="5" fillId="0" borderId="23" xfId="3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3" fontId="5" fillId="0" borderId="43" xfId="0" applyNumberFormat="1" applyFont="1" applyBorder="1"/>
    <xf numFmtId="43" fontId="5" fillId="9" borderId="43" xfId="0" applyNumberFormat="1" applyFont="1" applyFill="1" applyBorder="1"/>
    <xf numFmtId="43" fontId="5" fillId="9" borderId="43" xfId="0" applyNumberFormat="1" applyFont="1" applyFill="1" applyBorder="1" applyAlignment="1">
      <alignment horizontal="right"/>
    </xf>
    <xf numFmtId="43" fontId="5" fillId="9" borderId="43" xfId="0" applyNumberFormat="1" applyFont="1" applyFill="1" applyBorder="1" applyAlignment="1">
      <alignment vertical="center"/>
    </xf>
    <xf numFmtId="43" fontId="5" fillId="9" borderId="43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189" fontId="5" fillId="9" borderId="43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43" fontId="5" fillId="0" borderId="42" xfId="0" applyNumberFormat="1" applyFont="1" applyBorder="1"/>
    <xf numFmtId="43" fontId="5" fillId="9" borderId="42" xfId="0" applyNumberFormat="1" applyFont="1" applyFill="1" applyBorder="1"/>
    <xf numFmtId="43" fontId="5" fillId="9" borderId="42" xfId="0" applyNumberFormat="1" applyFont="1" applyFill="1" applyBorder="1" applyAlignment="1">
      <alignment horizontal="right"/>
    </xf>
    <xf numFmtId="43" fontId="5" fillId="9" borderId="42" xfId="0" applyNumberFormat="1" applyFont="1" applyFill="1" applyBorder="1" applyAlignment="1">
      <alignment vertical="center"/>
    </xf>
    <xf numFmtId="43" fontId="5" fillId="9" borderId="42" xfId="0" applyNumberFormat="1" applyFont="1" applyFill="1" applyBorder="1" applyAlignment="1">
      <alignment horizontal="center" vertical="center"/>
    </xf>
    <xf numFmtId="0" fontId="5" fillId="0" borderId="42" xfId="0" applyFont="1" applyBorder="1"/>
    <xf numFmtId="189" fontId="5" fillId="9" borderId="42" xfId="0" applyNumberFormat="1" applyFont="1" applyFill="1" applyBorder="1" applyAlignment="1">
      <alignment vertical="center"/>
    </xf>
    <xf numFmtId="15" fontId="3" fillId="0" borderId="15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3" fontId="3" fillId="0" borderId="21" xfId="0" applyNumberFormat="1" applyFont="1" applyBorder="1"/>
    <xf numFmtId="187" fontId="1" fillId="0" borderId="64" xfId="0" applyNumberFormat="1" applyFont="1" applyBorder="1"/>
    <xf numFmtId="187" fontId="4" fillId="0" borderId="63" xfId="0" applyNumberFormat="1" applyFont="1" applyBorder="1"/>
    <xf numFmtId="0" fontId="1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7" fontId="1" fillId="14" borderId="64" xfId="0" applyNumberFormat="1" applyFont="1" applyFill="1" applyBorder="1"/>
    <xf numFmtId="187" fontId="1" fillId="14" borderId="17" xfId="0" applyNumberFormat="1" applyFont="1" applyFill="1" applyBorder="1"/>
    <xf numFmtId="0" fontId="1" fillId="16" borderId="9" xfId="0" applyFont="1" applyFill="1" applyBorder="1" applyAlignment="1">
      <alignment horizontal="center"/>
    </xf>
    <xf numFmtId="0" fontId="4" fillId="16" borderId="16" xfId="0" applyFont="1" applyFill="1" applyBorder="1"/>
    <xf numFmtId="187" fontId="4" fillId="16" borderId="63" xfId="0" applyNumberFormat="1" applyFont="1" applyFill="1" applyBorder="1"/>
    <xf numFmtId="0" fontId="8" fillId="0" borderId="22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4" fillId="0" borderId="15" xfId="0" applyFont="1" applyBorder="1"/>
    <xf numFmtId="187" fontId="8" fillId="0" borderId="28" xfId="0" applyNumberFormat="1" applyFont="1" applyBorder="1"/>
    <xf numFmtId="0" fontId="3" fillId="0" borderId="31" xfId="0" applyFont="1" applyBorder="1"/>
    <xf numFmtId="0" fontId="3" fillId="10" borderId="29" xfId="0" applyFont="1" applyFill="1" applyBorder="1"/>
    <xf numFmtId="0" fontId="2" fillId="0" borderId="15" xfId="0" applyFont="1" applyBorder="1"/>
    <xf numFmtId="0" fontId="3" fillId="0" borderId="28" xfId="0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188" fontId="3" fillId="0" borderId="22" xfId="0" applyNumberFormat="1" applyFont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90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2" fillId="0" borderId="15" xfId="0" applyFont="1" applyBorder="1"/>
    <xf numFmtId="0" fontId="1" fillId="0" borderId="15" xfId="0" applyFont="1" applyBorder="1"/>
    <xf numFmtId="0" fontId="7" fillId="0" borderId="15" xfId="0" applyFont="1" applyBorder="1"/>
    <xf numFmtId="0" fontId="17" fillId="10" borderId="25" xfId="0" applyFont="1" applyFill="1" applyBorder="1" applyAlignment="1">
      <alignment horizontal="center"/>
    </xf>
    <xf numFmtId="0" fontId="16" fillId="13" borderId="26" xfId="0" applyFont="1" applyFill="1" applyBorder="1" applyAlignment="1">
      <alignment horizontal="left"/>
    </xf>
    <xf numFmtId="0" fontId="16" fillId="0" borderId="26" xfId="0" applyFont="1" applyBorder="1"/>
    <xf numFmtId="0" fontId="17" fillId="0" borderId="26" xfId="0" applyFont="1" applyBorder="1"/>
    <xf numFmtId="0" fontId="1" fillId="0" borderId="15" xfId="0" applyFont="1" applyBorder="1" applyAlignment="1">
      <alignment horizontal="left"/>
    </xf>
    <xf numFmtId="187" fontId="8" fillId="0" borderId="44" xfId="0" applyNumberFormat="1" applyFont="1" applyBorder="1"/>
    <xf numFmtId="187" fontId="8" fillId="0" borderId="23" xfId="0" applyNumberFormat="1" applyFont="1" applyBorder="1"/>
    <xf numFmtId="0" fontId="1" fillId="0" borderId="44" xfId="0" applyFont="1" applyBorder="1" applyAlignment="1">
      <alignment horizontal="left"/>
    </xf>
    <xf numFmtId="187" fontId="8" fillId="0" borderId="67" xfId="0" applyNumberFormat="1" applyFont="1" applyBorder="1"/>
    <xf numFmtId="0" fontId="18" fillId="9" borderId="21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49" fontId="8" fillId="0" borderId="23" xfId="0" applyNumberFormat="1" applyFont="1" applyBorder="1"/>
    <xf numFmtId="0" fontId="5" fillId="0" borderId="15" xfId="0" applyFont="1" applyBorder="1"/>
    <xf numFmtId="0" fontId="3" fillId="0" borderId="21" xfId="0" applyFont="1" applyBorder="1" applyAlignment="1">
      <alignment horizontal="left" vertical="center"/>
    </xf>
    <xf numFmtId="0" fontId="16" fillId="17" borderId="25" xfId="0" applyFont="1" applyFill="1" applyBorder="1" applyAlignment="1">
      <alignment horizontal="center" vertical="center"/>
    </xf>
    <xf numFmtId="188" fontId="5" fillId="17" borderId="20" xfId="0" applyNumberFormat="1" applyFont="1" applyFill="1" applyBorder="1"/>
    <xf numFmtId="0" fontId="5" fillId="17" borderId="20" xfId="0" applyFont="1" applyFill="1" applyBorder="1"/>
    <xf numFmtId="0" fontId="5" fillId="17" borderId="20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188" fontId="16" fillId="17" borderId="20" xfId="0" applyNumberFormat="1" applyFont="1" applyFill="1" applyBorder="1" applyAlignment="1">
      <alignment horizontal="right" vertical="center"/>
    </xf>
    <xf numFmtId="0" fontId="16" fillId="17" borderId="20" xfId="0" applyFont="1" applyFill="1" applyBorder="1" applyAlignment="1">
      <alignment horizontal="right" vertical="center"/>
    </xf>
    <xf numFmtId="188" fontId="5" fillId="17" borderId="24" xfId="0" applyNumberFormat="1" applyFont="1" applyFill="1" applyBorder="1"/>
    <xf numFmtId="3" fontId="16" fillId="18" borderId="26" xfId="0" applyNumberFormat="1" applyFont="1" applyFill="1" applyBorder="1" applyAlignment="1">
      <alignment horizontal="center" vertical="center"/>
    </xf>
    <xf numFmtId="4" fontId="16" fillId="18" borderId="20" xfId="0" applyNumberFormat="1" applyFont="1" applyFill="1" applyBorder="1" applyAlignment="1">
      <alignment horizontal="right" vertical="center"/>
    </xf>
    <xf numFmtId="3" fontId="19" fillId="18" borderId="20" xfId="0" applyNumberFormat="1" applyFont="1" applyFill="1" applyBorder="1" applyAlignment="1">
      <alignment horizontal="center"/>
    </xf>
    <xf numFmtId="3" fontId="16" fillId="17" borderId="20" xfId="0" applyNumberFormat="1" applyFont="1" applyFill="1" applyBorder="1" applyAlignment="1">
      <alignment horizontal="center" vertical="center"/>
    </xf>
    <xf numFmtId="3" fontId="16" fillId="17" borderId="20" xfId="0" applyNumberFormat="1" applyFont="1" applyFill="1" applyBorder="1"/>
    <xf numFmtId="3" fontId="16" fillId="17" borderId="20" xfId="0" applyNumberFormat="1" applyFont="1" applyFill="1" applyBorder="1" applyAlignment="1">
      <alignment horizontal="center"/>
    </xf>
    <xf numFmtId="0" fontId="16" fillId="17" borderId="23" xfId="0" applyFont="1" applyFill="1" applyBorder="1" applyAlignment="1">
      <alignment horizontal="center" vertical="center"/>
    </xf>
    <xf numFmtId="0" fontId="16" fillId="17" borderId="23" xfId="0" applyFont="1" applyFill="1" applyBorder="1" applyAlignment="1">
      <alignment horizontal="right" vertical="center"/>
    </xf>
    <xf numFmtId="0" fontId="16" fillId="17" borderId="20" xfId="0" applyFont="1" applyFill="1" applyBorder="1" applyAlignment="1">
      <alignment horizontal="right"/>
    </xf>
    <xf numFmtId="0" fontId="16" fillId="17" borderId="20" xfId="0" applyFont="1" applyFill="1" applyBorder="1" applyAlignment="1">
      <alignment horizontal="center"/>
    </xf>
    <xf numFmtId="3" fontId="16" fillId="17" borderId="20" xfId="0" applyNumberFormat="1" applyFont="1" applyFill="1" applyBorder="1" applyAlignment="1">
      <alignment vertical="center"/>
    </xf>
    <xf numFmtId="3" fontId="16" fillId="17" borderId="21" xfId="0" applyNumberFormat="1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 wrapText="1"/>
    </xf>
    <xf numFmtId="2" fontId="18" fillId="18" borderId="20" xfId="0" applyNumberFormat="1" applyFont="1" applyFill="1" applyBorder="1" applyAlignment="1">
      <alignment horizontal="right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left" vertical="center"/>
    </xf>
    <xf numFmtId="187" fontId="8" fillId="13" borderId="20" xfId="0" applyNumberFormat="1" applyFont="1" applyFill="1" applyBorder="1"/>
    <xf numFmtId="187" fontId="8" fillId="13" borderId="24" xfId="0" applyNumberFormat="1" applyFont="1" applyFill="1" applyBorder="1"/>
    <xf numFmtId="187" fontId="20" fillId="13" borderId="20" xfId="0" applyNumberFormat="1" applyFont="1" applyFill="1" applyBorder="1"/>
    <xf numFmtId="0" fontId="3" fillId="13" borderId="20" xfId="0" applyFont="1" applyFill="1" applyBorder="1" applyAlignment="1">
      <alignment horizontal="center" vertical="center"/>
    </xf>
    <xf numFmtId="187" fontId="3" fillId="13" borderId="20" xfId="0" applyNumberFormat="1" applyFont="1" applyFill="1" applyBorder="1"/>
    <xf numFmtId="187" fontId="21" fillId="13" borderId="20" xfId="0" applyNumberFormat="1" applyFont="1" applyFill="1" applyBorder="1"/>
    <xf numFmtId="187" fontId="3" fillId="13" borderId="20" xfId="0" applyNumberFormat="1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right" wrapText="1"/>
    </xf>
    <xf numFmtId="0" fontId="16" fillId="17" borderId="20" xfId="0" applyFont="1" applyFill="1" applyBorder="1" applyAlignment="1">
      <alignment horizontal="center" wrapText="1"/>
    </xf>
    <xf numFmtId="0" fontId="16" fillId="18" borderId="23" xfId="0" applyFont="1" applyFill="1" applyBorder="1" applyAlignment="1">
      <alignment horizontal="center" vertical="center"/>
    </xf>
    <xf numFmtId="2" fontId="16" fillId="18" borderId="23" xfId="0" applyNumberFormat="1" applyFont="1" applyFill="1" applyBorder="1" applyAlignment="1">
      <alignment horizontal="right" vertical="center"/>
    </xf>
    <xf numFmtId="0" fontId="3" fillId="12" borderId="20" xfId="0" applyFont="1" applyFill="1" applyBorder="1"/>
    <xf numFmtId="0" fontId="16" fillId="17" borderId="37" xfId="0" applyFont="1" applyFill="1" applyBorder="1" applyAlignment="1">
      <alignment horizontal="center" vertical="center"/>
    </xf>
    <xf numFmtId="0" fontId="16" fillId="17" borderId="34" xfId="0" applyFont="1" applyFill="1" applyBorder="1" applyAlignment="1">
      <alignment horizontal="right"/>
    </xf>
    <xf numFmtId="0" fontId="16" fillId="17" borderId="34" xfId="0" applyFont="1" applyFill="1" applyBorder="1" applyAlignment="1">
      <alignment horizontal="center"/>
    </xf>
    <xf numFmtId="0" fontId="16" fillId="18" borderId="55" xfId="0" applyFont="1" applyFill="1" applyBorder="1" applyAlignment="1">
      <alignment horizontal="center" vertical="center"/>
    </xf>
    <xf numFmtId="2" fontId="16" fillId="18" borderId="23" xfId="0" applyNumberFormat="1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3" fillId="12" borderId="38" xfId="0" applyFont="1" applyFill="1" applyBorder="1"/>
    <xf numFmtId="0" fontId="21" fillId="12" borderId="38" xfId="0" applyFont="1" applyFill="1" applyBorder="1"/>
    <xf numFmtId="0" fontId="3" fillId="12" borderId="24" xfId="0" applyFont="1" applyFill="1" applyBorder="1" applyAlignment="1">
      <alignment horizontal="center" vertical="center"/>
    </xf>
    <xf numFmtId="2" fontId="16" fillId="18" borderId="23" xfId="0" applyNumberFormat="1" applyFont="1" applyFill="1" applyBorder="1" applyAlignment="1">
      <alignment horizontal="right"/>
    </xf>
    <xf numFmtId="0" fontId="16" fillId="17" borderId="23" xfId="0" applyFont="1" applyFill="1" applyBorder="1" applyAlignment="1">
      <alignment horizontal="center"/>
    </xf>
    <xf numFmtId="0" fontId="18" fillId="18" borderId="23" xfId="0" applyFont="1" applyFill="1" applyBorder="1" applyAlignment="1">
      <alignment horizontal="center" vertical="center"/>
    </xf>
    <xf numFmtId="0" fontId="16" fillId="18" borderId="23" xfId="0" applyFont="1" applyFill="1" applyBorder="1"/>
    <xf numFmtId="0" fontId="16" fillId="18" borderId="20" xfId="0" applyFont="1" applyFill="1" applyBorder="1" applyAlignment="1">
      <alignment horizontal="center" vertical="center"/>
    </xf>
    <xf numFmtId="2" fontId="16" fillId="18" borderId="20" xfId="0" applyNumberFormat="1" applyFont="1" applyFill="1" applyBorder="1" applyAlignment="1">
      <alignment horizontal="right" vertical="center"/>
    </xf>
    <xf numFmtId="187" fontId="16" fillId="18" borderId="20" xfId="0" applyNumberFormat="1" applyFont="1" applyFill="1" applyBorder="1" applyAlignment="1">
      <alignment horizontal="right" vertical="center"/>
    </xf>
    <xf numFmtId="0" fontId="16" fillId="12" borderId="25" xfId="0" applyFont="1" applyFill="1" applyBorder="1"/>
    <xf numFmtId="0" fontId="7" fillId="12" borderId="38" xfId="0" applyFont="1" applyFill="1" applyBorder="1"/>
    <xf numFmtId="0" fontId="27" fillId="12" borderId="38" xfId="0" applyFont="1" applyFill="1" applyBorder="1"/>
    <xf numFmtId="0" fontId="7" fillId="12" borderId="24" xfId="0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horizontal="center"/>
    </xf>
    <xf numFmtId="2" fontId="16" fillId="17" borderId="20" xfId="0" applyNumberFormat="1" applyFont="1" applyFill="1" applyBorder="1" applyAlignment="1">
      <alignment horizontal="right"/>
    </xf>
    <xf numFmtId="1" fontId="16" fillId="17" borderId="20" xfId="0" applyNumberFormat="1" applyFont="1" applyFill="1" applyBorder="1" applyAlignment="1">
      <alignment horizontal="right" vertical="top" wrapText="1"/>
    </xf>
    <xf numFmtId="0" fontId="16" fillId="17" borderId="20" xfId="0" applyFont="1" applyFill="1" applyBorder="1" applyAlignment="1">
      <alignment horizontal="center" vertical="top" wrapText="1"/>
    </xf>
    <xf numFmtId="0" fontId="16" fillId="17" borderId="20" xfId="0" applyFont="1" applyFill="1" applyBorder="1" applyAlignment="1">
      <alignment horizontal="right" vertical="top" wrapText="1"/>
    </xf>
    <xf numFmtId="41" fontId="16" fillId="17" borderId="20" xfId="0" applyNumberFormat="1" applyFont="1" applyFill="1" applyBorder="1" applyAlignment="1">
      <alignment horizontal="right" vertical="top" wrapText="1"/>
    </xf>
    <xf numFmtId="0" fontId="16" fillId="17" borderId="20" xfId="0" applyFont="1" applyFill="1" applyBorder="1" applyAlignment="1">
      <alignment horizontal="right" vertical="center" wrapText="1"/>
    </xf>
    <xf numFmtId="41" fontId="16" fillId="17" borderId="20" xfId="0" applyNumberFormat="1" applyFont="1" applyFill="1" applyBorder="1" applyAlignment="1">
      <alignment horizontal="right" vertical="center" wrapText="1"/>
    </xf>
    <xf numFmtId="0" fontId="7" fillId="12" borderId="20" xfId="0" applyFont="1" applyFill="1" applyBorder="1" applyAlignment="1">
      <alignment horizontal="center" vertical="center"/>
    </xf>
    <xf numFmtId="0" fontId="7" fillId="12" borderId="15" xfId="0" applyFont="1" applyFill="1" applyBorder="1"/>
    <xf numFmtId="0" fontId="27" fillId="12" borderId="15" xfId="0" applyFont="1" applyFill="1" applyBorder="1"/>
    <xf numFmtId="0" fontId="7" fillId="12" borderId="28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left" vertical="center"/>
    </xf>
    <xf numFmtId="0" fontId="21" fillId="12" borderId="20" xfId="0" applyFont="1" applyFill="1" applyBorder="1"/>
    <xf numFmtId="0" fontId="3" fillId="12" borderId="20" xfId="0" applyFont="1" applyFill="1" applyBorder="1" applyAlignment="1">
      <alignment horizontal="center"/>
    </xf>
    <xf numFmtId="3" fontId="16" fillId="13" borderId="20" xfId="0" applyNumberFormat="1" applyFont="1" applyFill="1" applyBorder="1"/>
    <xf numFmtId="0" fontId="3" fillId="13" borderId="20" xfId="0" applyFont="1" applyFill="1" applyBorder="1"/>
    <xf numFmtId="0" fontId="21" fillId="13" borderId="20" xfId="0" applyFont="1" applyFill="1" applyBorder="1"/>
    <xf numFmtId="3" fontId="16" fillId="12" borderId="20" xfId="0" applyNumberFormat="1" applyFont="1" applyFill="1" applyBorder="1" applyAlignment="1">
      <alignment horizontal="left"/>
    </xf>
    <xf numFmtId="0" fontId="3" fillId="12" borderId="24" xfId="0" applyFont="1" applyFill="1" applyBorder="1"/>
    <xf numFmtId="0" fontId="17" fillId="9" borderId="36" xfId="0" applyFont="1" applyFill="1" applyBorder="1" applyAlignment="1">
      <alignment wrapText="1"/>
    </xf>
    <xf numFmtId="0" fontId="16" fillId="13" borderId="20" xfId="0" applyFont="1" applyFill="1" applyBorder="1" applyAlignment="1">
      <alignment wrapText="1"/>
    </xf>
    <xf numFmtId="0" fontId="16" fillId="12" borderId="20" xfId="0" applyFont="1" applyFill="1" applyBorder="1"/>
    <xf numFmtId="2" fontId="21" fillId="19" borderId="13" xfId="0" applyNumberFormat="1" applyFont="1" applyFill="1" applyBorder="1"/>
    <xf numFmtId="0" fontId="3" fillId="19" borderId="13" xfId="0" applyFont="1" applyFill="1" applyBorder="1" applyAlignment="1">
      <alignment horizontal="center"/>
    </xf>
    <xf numFmtId="0" fontId="3" fillId="19" borderId="13" xfId="0" applyFont="1" applyFill="1" applyBorder="1"/>
    <xf numFmtId="0" fontId="5" fillId="18" borderId="2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/>
    </xf>
    <xf numFmtId="2" fontId="5" fillId="18" borderId="25" xfId="0" applyNumberFormat="1" applyFont="1" applyFill="1" applyBorder="1" applyAlignment="1">
      <alignment horizontal="right"/>
    </xf>
    <xf numFmtId="0" fontId="5" fillId="18" borderId="20" xfId="0" applyFont="1" applyFill="1" applyBorder="1" applyAlignment="1">
      <alignment horizontal="center"/>
    </xf>
    <xf numFmtId="0" fontId="21" fillId="17" borderId="20" xfId="0" applyFont="1" applyFill="1" applyBorder="1" applyAlignment="1">
      <alignment horizontal="center" vertical="center"/>
    </xf>
    <xf numFmtId="0" fontId="21" fillId="17" borderId="20" xfId="0" applyFont="1" applyFill="1" applyBorder="1" applyAlignment="1">
      <alignment horizontal="right"/>
    </xf>
    <xf numFmtId="0" fontId="21" fillId="17" borderId="20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right"/>
    </xf>
    <xf numFmtId="0" fontId="5" fillId="17" borderId="20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 vertical="center"/>
    </xf>
    <xf numFmtId="2" fontId="5" fillId="18" borderId="23" xfId="0" applyNumberFormat="1" applyFont="1" applyFill="1" applyBorder="1" applyAlignment="1">
      <alignment horizontal="right"/>
    </xf>
    <xf numFmtId="0" fontId="5" fillId="18" borderId="23" xfId="0" applyFont="1" applyFill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1" fillId="18" borderId="20" xfId="0" applyFont="1" applyFill="1" applyBorder="1" applyAlignment="1">
      <alignment horizontal="center"/>
    </xf>
    <xf numFmtId="2" fontId="21" fillId="18" borderId="20" xfId="0" applyNumberFormat="1" applyFont="1" applyFill="1" applyBorder="1" applyAlignment="1">
      <alignment horizontal="right"/>
    </xf>
    <xf numFmtId="0" fontId="5" fillId="5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right"/>
    </xf>
    <xf numFmtId="2" fontId="5" fillId="5" borderId="20" xfId="0" applyNumberFormat="1" applyFont="1" applyFill="1" applyBorder="1" applyAlignment="1">
      <alignment horizontal="right"/>
    </xf>
    <xf numFmtId="0" fontId="5" fillId="5" borderId="24" xfId="0" applyFont="1" applyFill="1" applyBorder="1" applyAlignment="1">
      <alignment horizontal="right"/>
    </xf>
    <xf numFmtId="3" fontId="21" fillId="17" borderId="20" xfId="0" applyNumberFormat="1" applyFont="1" applyFill="1" applyBorder="1" applyAlignment="1">
      <alignment horizontal="center" vertical="center"/>
    </xf>
    <xf numFmtId="3" fontId="21" fillId="17" borderId="20" xfId="0" applyNumberFormat="1" applyFont="1" applyFill="1" applyBorder="1"/>
    <xf numFmtId="0" fontId="5" fillId="13" borderId="20" xfId="0" applyFont="1" applyFill="1" applyBorder="1" applyAlignment="1">
      <alignment horizontal="left" vertical="center"/>
    </xf>
    <xf numFmtId="2" fontId="27" fillId="18" borderId="24" xfId="0" applyNumberFormat="1" applyFont="1" applyFill="1" applyBorder="1"/>
    <xf numFmtId="0" fontId="5" fillId="18" borderId="2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2" fontId="5" fillId="5" borderId="23" xfId="0" applyNumberFormat="1" applyFont="1" applyFill="1" applyBorder="1" applyAlignment="1">
      <alignment horizontal="right"/>
    </xf>
    <xf numFmtId="0" fontId="5" fillId="5" borderId="23" xfId="0" applyFont="1" applyFill="1" applyBorder="1" applyAlignment="1">
      <alignment horizontal="center" vertical="center"/>
    </xf>
    <xf numFmtId="0" fontId="5" fillId="5" borderId="23" xfId="0" applyFont="1" applyFill="1" applyBorder="1"/>
    <xf numFmtId="0" fontId="5" fillId="17" borderId="20" xfId="0" applyFont="1" applyFill="1" applyBorder="1" applyAlignment="1">
      <alignment horizontal="center" vertical="top"/>
    </xf>
    <xf numFmtId="1" fontId="5" fillId="17" borderId="20" xfId="0" applyNumberFormat="1" applyFont="1" applyFill="1" applyBorder="1" applyAlignment="1">
      <alignment horizontal="right" vertical="top"/>
    </xf>
    <xf numFmtId="0" fontId="3" fillId="17" borderId="20" xfId="0" applyFont="1" applyFill="1" applyBorder="1" applyAlignment="1">
      <alignment horizontal="center" vertical="top"/>
    </xf>
    <xf numFmtId="187" fontId="1" fillId="14" borderId="9" xfId="0" applyNumberFormat="1" applyFont="1" applyFill="1" applyBorder="1"/>
    <xf numFmtId="0" fontId="34" fillId="0" borderId="28" xfId="0" applyFont="1" applyBorder="1"/>
    <xf numFmtId="0" fontId="3" fillId="9" borderId="23" xfId="0" applyFont="1" applyFill="1" applyBorder="1"/>
    <xf numFmtId="0" fontId="3" fillId="0" borderId="31" xfId="0" applyFont="1" applyBorder="1" applyAlignment="1">
      <alignment horizontal="left"/>
    </xf>
    <xf numFmtId="0" fontId="17" fillId="0" borderId="28" xfId="0" applyFont="1" applyBorder="1"/>
    <xf numFmtId="0" fontId="34" fillId="0" borderId="22" xfId="0" applyFont="1" applyBorder="1"/>
    <xf numFmtId="49" fontId="8" fillId="0" borderId="22" xfId="7" applyNumberFormat="1" applyFont="1" applyBorder="1"/>
    <xf numFmtId="49" fontId="8" fillId="0" borderId="22" xfId="9" applyNumberFormat="1" applyFont="1" applyBorder="1"/>
    <xf numFmtId="49" fontId="8" fillId="0" borderId="22" xfId="8" applyNumberFormat="1" applyFont="1" applyBorder="1"/>
    <xf numFmtId="49" fontId="8" fillId="0" borderId="22" xfId="10" applyNumberFormat="1" applyFont="1" applyBorder="1"/>
    <xf numFmtId="49" fontId="8" fillId="0" borderId="22" xfId="11" applyNumberFormat="1" applyFont="1" applyBorder="1"/>
    <xf numFmtId="49" fontId="8" fillId="0" borderId="21" xfId="11" applyNumberFormat="1" applyFont="1" applyBorder="1"/>
    <xf numFmtId="49" fontId="8" fillId="0" borderId="22" xfId="12" applyNumberFormat="1" applyFont="1" applyBorder="1"/>
    <xf numFmtId="0" fontId="8" fillId="0" borderId="22" xfId="12" applyFont="1" applyBorder="1"/>
    <xf numFmtId="0" fontId="8" fillId="0" borderId="22" xfId="13" applyFont="1" applyBorder="1"/>
    <xf numFmtId="0" fontId="8" fillId="0" borderId="22" xfId="14" applyFont="1" applyBorder="1"/>
    <xf numFmtId="0" fontId="8" fillId="0" borderId="26" xfId="15" applyFont="1" applyBorder="1" applyAlignment="1">
      <alignment vertical="center"/>
    </xf>
    <xf numFmtId="0" fontId="8" fillId="0" borderId="26" xfId="16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4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28" xfId="0" applyFont="1" applyBorder="1"/>
    <xf numFmtId="0" fontId="16" fillId="20" borderId="20" xfId="0" applyFont="1" applyFill="1" applyBorder="1" applyAlignment="1">
      <alignment horizontal="center" vertical="center"/>
    </xf>
    <xf numFmtId="0" fontId="29" fillId="0" borderId="15" xfId="12" applyFont="1"/>
    <xf numFmtId="0" fontId="29" fillId="0" borderId="28" xfId="12" applyFont="1" applyBorder="1"/>
    <xf numFmtId="0" fontId="21" fillId="20" borderId="23" xfId="0" applyFont="1" applyFill="1" applyBorder="1"/>
    <xf numFmtId="0" fontId="17" fillId="0" borderId="32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1" fillId="0" borderId="9" xfId="0" applyFont="1" applyBorder="1" applyAlignment="1">
      <alignment horizontal="center" vertical="center"/>
    </xf>
    <xf numFmtId="15" fontId="12" fillId="0" borderId="0" xfId="0" applyNumberFormat="1" applyFont="1"/>
    <xf numFmtId="0" fontId="16" fillId="9" borderId="23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right" vertical="center"/>
    </xf>
    <xf numFmtId="0" fontId="3" fillId="9" borderId="22" xfId="0" applyFont="1" applyFill="1" applyBorder="1"/>
    <xf numFmtId="0" fontId="3" fillId="9" borderId="0" xfId="0" applyFont="1" applyFill="1"/>
    <xf numFmtId="0" fontId="2" fillId="9" borderId="0" xfId="0" applyFont="1" applyFill="1"/>
    <xf numFmtId="0" fontId="16" fillId="20" borderId="23" xfId="0" applyFont="1" applyFill="1" applyBorder="1" applyAlignment="1">
      <alignment horizontal="right" vertical="center"/>
    </xf>
    <xf numFmtId="0" fontId="16" fillId="20" borderId="23" xfId="0" applyFont="1" applyFill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/>
    </xf>
    <xf numFmtId="15" fontId="3" fillId="0" borderId="2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4" fillId="0" borderId="15" xfId="0" applyFont="1" applyBorder="1"/>
    <xf numFmtId="0" fontId="36" fillId="0" borderId="15" xfId="0" applyFont="1" applyBorder="1"/>
    <xf numFmtId="0" fontId="34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1" fontId="5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189" fontId="16" fillId="0" borderId="22" xfId="0" applyNumberFormat="1" applyFont="1" applyBorder="1"/>
    <xf numFmtId="0" fontId="16" fillId="0" borderId="0" xfId="0" applyFont="1"/>
    <xf numFmtId="0" fontId="16" fillId="0" borderId="21" xfId="0" applyFont="1" applyBorder="1"/>
    <xf numFmtId="0" fontId="17" fillId="0" borderId="0" xfId="0" applyFont="1"/>
    <xf numFmtId="0" fontId="17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top" wrapText="1"/>
    </xf>
    <xf numFmtId="1" fontId="34" fillId="0" borderId="15" xfId="0" applyNumberFormat="1" applyFont="1" applyBorder="1" applyAlignment="1">
      <alignment horizontal="right"/>
    </xf>
    <xf numFmtId="1" fontId="36" fillId="0" borderId="15" xfId="0" applyNumberFormat="1" applyFont="1" applyBorder="1" applyAlignment="1">
      <alignment horizontal="right"/>
    </xf>
    <xf numFmtId="0" fontId="34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vertical="top"/>
    </xf>
    <xf numFmtId="0" fontId="36" fillId="0" borderId="22" xfId="0" applyFont="1" applyBorder="1" applyAlignment="1">
      <alignment vertical="top"/>
    </xf>
    <xf numFmtId="0" fontId="34" fillId="0" borderId="22" xfId="0" applyFont="1" applyBorder="1" applyAlignment="1">
      <alignment horizontal="right" vertical="top"/>
    </xf>
    <xf numFmtId="0" fontId="39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3" fontId="36" fillId="0" borderId="0" xfId="0" applyNumberFormat="1" applyFont="1" applyAlignment="1">
      <alignment horizontal="right" vertical="top"/>
    </xf>
    <xf numFmtId="0" fontId="16" fillId="9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9" fontId="16" fillId="0" borderId="21" xfId="3" applyNumberFormat="1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189" fontId="16" fillId="0" borderId="22" xfId="3" applyNumberFormat="1" applyFont="1" applyFill="1" applyBorder="1" applyAlignment="1">
      <alignment horizontal="center" vertical="center"/>
    </xf>
    <xf numFmtId="189" fontId="16" fillId="0" borderId="23" xfId="3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3" fontId="16" fillId="0" borderId="43" xfId="0" applyNumberFormat="1" applyFont="1" applyBorder="1"/>
    <xf numFmtId="43" fontId="16" fillId="9" borderId="43" xfId="0" applyNumberFormat="1" applyFont="1" applyFill="1" applyBorder="1"/>
    <xf numFmtId="43" fontId="16" fillId="9" borderId="43" xfId="0" applyNumberFormat="1" applyFont="1" applyFill="1" applyBorder="1" applyAlignment="1">
      <alignment horizontal="right"/>
    </xf>
    <xf numFmtId="43" fontId="16" fillId="9" borderId="43" xfId="0" applyNumberFormat="1" applyFont="1" applyFill="1" applyBorder="1" applyAlignment="1">
      <alignment vertical="center"/>
    </xf>
    <xf numFmtId="43" fontId="16" fillId="9" borderId="43" xfId="0" applyNumberFormat="1" applyFont="1" applyFill="1" applyBorder="1" applyAlignment="1">
      <alignment horizontal="center" vertical="center"/>
    </xf>
    <xf numFmtId="0" fontId="16" fillId="0" borderId="43" xfId="0" applyFont="1" applyBorder="1"/>
    <xf numFmtId="189" fontId="16" fillId="9" borderId="43" xfId="0" applyNumberFormat="1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/>
    </xf>
    <xf numFmtId="2" fontId="16" fillId="5" borderId="23" xfId="0" applyNumberFormat="1" applyFont="1" applyFill="1" applyBorder="1" applyAlignment="1">
      <alignment horizontal="right"/>
    </xf>
    <xf numFmtId="0" fontId="16" fillId="5" borderId="23" xfId="0" applyFont="1" applyFill="1" applyBorder="1"/>
    <xf numFmtId="189" fontId="16" fillId="6" borderId="49" xfId="3" applyNumberFormat="1" applyFont="1" applyFill="1" applyBorder="1" applyAlignment="1"/>
    <xf numFmtId="0" fontId="16" fillId="11" borderId="23" xfId="0" applyFont="1" applyFill="1" applyBorder="1" applyAlignment="1">
      <alignment horizontal="center" vertical="center"/>
    </xf>
    <xf numFmtId="0" fontId="16" fillId="11" borderId="23" xfId="0" applyFont="1" applyFill="1" applyBorder="1" applyAlignment="1">
      <alignment horizontal="right" vertical="center"/>
    </xf>
    <xf numFmtId="0" fontId="21" fillId="11" borderId="20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center"/>
    </xf>
    <xf numFmtId="0" fontId="6" fillId="0" borderId="0" xfId="0" applyFont="1"/>
    <xf numFmtId="0" fontId="16" fillId="9" borderId="23" xfId="0" applyFont="1" applyFill="1" applyBorder="1" applyAlignment="1">
      <alignment horizontal="left" vertical="center"/>
    </xf>
    <xf numFmtId="0" fontId="40" fillId="0" borderId="22" xfId="0" applyFont="1" applyBorder="1"/>
    <xf numFmtId="0" fontId="40" fillId="0" borderId="23" xfId="0" applyFont="1" applyBorder="1"/>
    <xf numFmtId="0" fontId="17" fillId="0" borderId="21" xfId="0" applyFont="1" applyBorder="1"/>
    <xf numFmtId="0" fontId="17" fillId="0" borderId="21" xfId="0" applyFont="1" applyBorder="1" applyAlignment="1">
      <alignment horizontal="center" vertical="center"/>
    </xf>
    <xf numFmtId="0" fontId="16" fillId="0" borderId="23" xfId="0" applyFont="1" applyBorder="1"/>
    <xf numFmtId="0" fontId="16" fillId="0" borderId="20" xfId="0" applyFont="1" applyBorder="1"/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/>
    </xf>
    <xf numFmtId="0" fontId="16" fillId="21" borderId="23" xfId="0" applyFont="1" applyFill="1" applyBorder="1" applyAlignment="1">
      <alignment horizontal="center" vertical="center"/>
    </xf>
    <xf numFmtId="0" fontId="16" fillId="21" borderId="23" xfId="0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22" xfId="0" applyFont="1" applyBorder="1"/>
    <xf numFmtId="0" fontId="17" fillId="0" borderId="22" xfId="0" applyFont="1" applyBorder="1" applyAlignment="1">
      <alignment horizontal="left" vertical="top" wrapText="1"/>
    </xf>
    <xf numFmtId="2" fontId="16" fillId="21" borderId="23" xfId="0" applyNumberFormat="1" applyFont="1" applyFill="1" applyBorder="1" applyAlignment="1">
      <alignment horizontal="right" vertical="center"/>
    </xf>
    <xf numFmtId="0" fontId="17" fillId="9" borderId="23" xfId="0" applyFont="1" applyFill="1" applyBorder="1" applyAlignment="1">
      <alignment horizontal="left" vertical="center"/>
    </xf>
    <xf numFmtId="0" fontId="12" fillId="0" borderId="21" xfId="0" applyFont="1" applyBorder="1"/>
    <xf numFmtId="0" fontId="42" fillId="0" borderId="22" xfId="0" applyFont="1" applyBorder="1"/>
    <xf numFmtId="0" fontId="42" fillId="0" borderId="23" xfId="0" applyFont="1" applyBorder="1"/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center" vertical="top" wrapText="1"/>
    </xf>
    <xf numFmtId="3" fontId="16" fillId="0" borderId="20" xfId="2" applyNumberFormat="1" applyFont="1" applyBorder="1" applyAlignment="1">
      <alignment horizontal="left" vertical="top" wrapText="1" indent="3"/>
    </xf>
    <xf numFmtId="3" fontId="16" fillId="0" borderId="20" xfId="2" applyNumberFormat="1" applyFont="1" applyBorder="1" applyAlignment="1">
      <alignment horizontal="left" vertical="top" indent="3"/>
    </xf>
    <xf numFmtId="41" fontId="1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right" vertical="center" wrapText="1"/>
    </xf>
    <xf numFmtId="41" fontId="16" fillId="0" borderId="20" xfId="0" applyNumberFormat="1" applyFont="1" applyBorder="1" applyAlignment="1">
      <alignment horizontal="right" vertical="center" wrapText="1"/>
    </xf>
    <xf numFmtId="2" fontId="16" fillId="11" borderId="23" xfId="0" applyNumberFormat="1" applyFont="1" applyFill="1" applyBorder="1" applyAlignment="1">
      <alignment horizontal="right" vertical="center"/>
    </xf>
    <xf numFmtId="0" fontId="16" fillId="17" borderId="20" xfId="0" applyFont="1" applyFill="1" applyBorder="1" applyAlignment="1">
      <alignment wrapText="1"/>
    </xf>
    <xf numFmtId="3" fontId="16" fillId="17" borderId="24" xfId="0" applyNumberFormat="1" applyFont="1" applyFill="1" applyBorder="1" applyAlignment="1">
      <alignment horizontal="right"/>
    </xf>
    <xf numFmtId="3" fontId="16" fillId="17" borderId="20" xfId="0" applyNumberFormat="1" applyFont="1" applyFill="1" applyBorder="1" applyAlignment="1">
      <alignment horizontal="right"/>
    </xf>
    <xf numFmtId="0" fontId="16" fillId="17" borderId="34" xfId="0" applyFont="1" applyFill="1" applyBorder="1"/>
    <xf numFmtId="0" fontId="29" fillId="0" borderId="22" xfId="12" applyFont="1" applyBorder="1" applyAlignment="1">
      <alignment vertical="center"/>
    </xf>
    <xf numFmtId="0" fontId="41" fillId="9" borderId="30" xfId="0" applyFont="1" applyFill="1" applyBorder="1"/>
    <xf numFmtId="0" fontId="41" fillId="0" borderId="26" xfId="0" applyFont="1" applyBorder="1"/>
    <xf numFmtId="0" fontId="41" fillId="9" borderId="26" xfId="0" applyFont="1" applyFill="1" applyBorder="1"/>
    <xf numFmtId="0" fontId="41" fillId="0" borderId="26" xfId="0" applyFont="1" applyBorder="1" applyAlignment="1">
      <alignment vertical="center"/>
    </xf>
    <xf numFmtId="0" fontId="48" fillId="0" borderId="30" xfId="0" applyFont="1" applyBorder="1"/>
    <xf numFmtId="0" fontId="47" fillId="0" borderId="21" xfId="0" applyFont="1" applyBorder="1"/>
    <xf numFmtId="0" fontId="48" fillId="0" borderId="26" xfId="0" applyFont="1" applyBorder="1"/>
    <xf numFmtId="0" fontId="47" fillId="0" borderId="22" xfId="0" applyFont="1" applyBorder="1"/>
    <xf numFmtId="0" fontId="47" fillId="0" borderId="23" xfId="0" applyFont="1" applyBorder="1"/>
    <xf numFmtId="0" fontId="48" fillId="0" borderId="26" xfId="0" applyFont="1" applyBorder="1" applyAlignment="1">
      <alignment horizontal="left" indent="2"/>
    </xf>
    <xf numFmtId="3" fontId="5" fillId="0" borderId="3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left" vertical="top"/>
    </xf>
    <xf numFmtId="0" fontId="8" fillId="0" borderId="23" xfId="0" applyFont="1" applyBorder="1" applyAlignment="1">
      <alignment vertical="top" wrapText="1"/>
    </xf>
    <xf numFmtId="49" fontId="16" fillId="2" borderId="13" xfId="0" applyNumberFormat="1" applyFont="1" applyFill="1" applyBorder="1" applyAlignment="1">
      <alignment horizontal="left" vertical="top" wrapText="1"/>
    </xf>
    <xf numFmtId="0" fontId="16" fillId="17" borderId="20" xfId="0" applyFont="1" applyFill="1" applyBorder="1" applyAlignment="1">
      <alignment horizontal="center" vertical="top"/>
    </xf>
    <xf numFmtId="1" fontId="16" fillId="17" borderId="20" xfId="0" applyNumberFormat="1" applyFont="1" applyFill="1" applyBorder="1" applyAlignment="1">
      <alignment horizontal="right" vertical="top"/>
    </xf>
    <xf numFmtId="0" fontId="49" fillId="0" borderId="22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/>
    </xf>
    <xf numFmtId="0" fontId="17" fillId="0" borderId="12" xfId="0" applyFont="1" applyBorder="1" applyAlignment="1">
      <alignment vertical="top" shrinkToFit="1"/>
    </xf>
    <xf numFmtId="0" fontId="16" fillId="0" borderId="12" xfId="0" applyFont="1" applyBorder="1" applyAlignment="1">
      <alignment vertical="top"/>
    </xf>
    <xf numFmtId="0" fontId="17" fillId="0" borderId="12" xfId="0" applyFont="1" applyBorder="1" applyAlignment="1">
      <alignment horizontal="right" vertical="top"/>
    </xf>
    <xf numFmtId="0" fontId="49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vertical="top" wrapText="1" shrinkToFit="1"/>
    </xf>
    <xf numFmtId="0" fontId="16" fillId="0" borderId="12" xfId="0" applyFont="1" applyBorder="1" applyAlignment="1">
      <alignment horizontal="right" vertical="top"/>
    </xf>
    <xf numFmtId="0" fontId="17" fillId="0" borderId="12" xfId="0" applyFont="1" applyBorder="1" applyAlignment="1">
      <alignment horizontal="left" vertical="top"/>
    </xf>
    <xf numFmtId="0" fontId="17" fillId="0" borderId="12" xfId="0" applyFont="1" applyBorder="1" applyAlignment="1">
      <alignment vertical="top" wrapText="1"/>
    </xf>
    <xf numFmtId="0" fontId="38" fillId="0" borderId="0" xfId="0" applyFont="1"/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2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7" fillId="0" borderId="22" xfId="0" applyFont="1" applyBorder="1" applyAlignment="1">
      <alignment vertical="top"/>
    </xf>
    <xf numFmtId="0" fontId="16" fillId="0" borderId="22" xfId="0" applyFont="1" applyBorder="1" applyAlignment="1">
      <alignment vertical="top"/>
    </xf>
    <xf numFmtId="0" fontId="17" fillId="0" borderId="22" xfId="0" applyFont="1" applyBorder="1" applyAlignment="1">
      <alignment horizontal="center" vertical="top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left" vertical="top" wrapText="1"/>
    </xf>
    <xf numFmtId="187" fontId="17" fillId="0" borderId="28" xfId="0" applyNumberFormat="1" applyFont="1" applyBorder="1"/>
    <xf numFmtId="187" fontId="17" fillId="0" borderId="15" xfId="0" applyNumberFormat="1" applyFont="1" applyBorder="1"/>
    <xf numFmtId="0" fontId="17" fillId="0" borderId="28" xfId="0" applyFont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left" vertical="center"/>
    </xf>
    <xf numFmtId="0" fontId="41" fillId="0" borderId="22" xfId="12" applyFont="1" applyBorder="1" applyAlignment="1">
      <alignment horizontal="justify" vertical="center"/>
    </xf>
    <xf numFmtId="0" fontId="41" fillId="0" borderId="22" xfId="12" applyFont="1" applyBorder="1" applyAlignment="1">
      <alignment vertical="center"/>
    </xf>
    <xf numFmtId="0" fontId="41" fillId="0" borderId="15" xfId="12" applyFont="1" applyAlignment="1">
      <alignment vertical="center"/>
    </xf>
    <xf numFmtId="0" fontId="41" fillId="0" borderId="28" xfId="12" applyFont="1" applyBorder="1" applyAlignment="1">
      <alignment horizontal="left" vertical="center"/>
    </xf>
    <xf numFmtId="0" fontId="34" fillId="0" borderId="0" xfId="0" applyFont="1"/>
    <xf numFmtId="0" fontId="37" fillId="0" borderId="0" xfId="0" applyFont="1"/>
    <xf numFmtId="0" fontId="29" fillId="0" borderId="22" xfId="12" applyFont="1" applyBorder="1"/>
    <xf numFmtId="0" fontId="29" fillId="0" borderId="22" xfId="0" applyFont="1" applyBorder="1" applyAlignment="1">
      <alignment horizontal="left"/>
    </xf>
    <xf numFmtId="49" fontId="29" fillId="0" borderId="22" xfId="12" applyNumberFormat="1" applyFont="1" applyBorder="1"/>
    <xf numFmtId="0" fontId="17" fillId="0" borderId="22" xfId="0" applyFont="1" applyBorder="1" applyAlignment="1">
      <alignment horizontal="left"/>
    </xf>
    <xf numFmtId="0" fontId="29" fillId="0" borderId="22" xfId="0" applyFont="1" applyBorder="1"/>
    <xf numFmtId="0" fontId="29" fillId="0" borderId="23" xfId="0" applyFont="1" applyBorder="1" applyAlignment="1">
      <alignment horizontal="left"/>
    </xf>
    <xf numFmtId="0" fontId="29" fillId="0" borderId="22" xfId="13" applyFont="1" applyBorder="1"/>
    <xf numFmtId="0" fontId="29" fillId="0" borderId="22" xfId="14" applyFont="1" applyBorder="1"/>
    <xf numFmtId="0" fontId="17" fillId="0" borderId="22" xfId="0" applyFont="1" applyBorder="1" applyAlignment="1">
      <alignment vertical="center"/>
    </xf>
    <xf numFmtId="0" fontId="3" fillId="0" borderId="22" xfId="23" applyFont="1" applyBorder="1"/>
    <xf numFmtId="0" fontId="3" fillId="0" borderId="22" xfId="26" applyFont="1" applyBorder="1"/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top"/>
    </xf>
    <xf numFmtId="0" fontId="21" fillId="20" borderId="20" xfId="0" applyFont="1" applyFill="1" applyBorder="1" applyAlignment="1">
      <alignment horizontal="center"/>
    </xf>
    <xf numFmtId="0" fontId="16" fillId="20" borderId="20" xfId="0" applyFont="1" applyFill="1" applyBorder="1" applyAlignment="1">
      <alignment horizontal="right"/>
    </xf>
    <xf numFmtId="0" fontId="16" fillId="20" borderId="20" xfId="0" applyFont="1" applyFill="1" applyBorder="1" applyAlignment="1">
      <alignment horizontal="center"/>
    </xf>
    <xf numFmtId="0" fontId="29" fillId="0" borderId="22" xfId="0" applyFont="1" applyBorder="1" applyAlignment="1">
      <alignment horizontal="left" wrapText="1"/>
    </xf>
    <xf numFmtId="0" fontId="29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29" fillId="0" borderId="21" xfId="13" applyFont="1" applyBorder="1"/>
    <xf numFmtId="0" fontId="16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/>
    <xf numFmtId="0" fontId="38" fillId="0" borderId="15" xfId="0" applyFont="1" applyBorder="1" applyAlignment="1">
      <alignment horizontal="center"/>
    </xf>
    <xf numFmtId="0" fontId="6" fillId="0" borderId="15" xfId="0" applyFont="1" applyBorder="1"/>
    <xf numFmtId="0" fontId="16" fillId="0" borderId="45" xfId="0" applyFont="1" applyBorder="1" applyAlignment="1">
      <alignment horizontal="center" vertical="center" wrapText="1"/>
    </xf>
    <xf numFmtId="0" fontId="6" fillId="0" borderId="45" xfId="0" applyFont="1" applyBorder="1"/>
    <xf numFmtId="0" fontId="6" fillId="0" borderId="66" xfId="0" applyFont="1" applyBorder="1"/>
    <xf numFmtId="0" fontId="5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41" xfId="0" applyFont="1" applyBorder="1"/>
    <xf numFmtId="0" fontId="6" fillId="0" borderId="51" xfId="0" applyFont="1" applyBorder="1"/>
    <xf numFmtId="0" fontId="6" fillId="0" borderId="52" xfId="0" applyFont="1" applyBorder="1"/>
    <xf numFmtId="0" fontId="5" fillId="0" borderId="13" xfId="0" applyFont="1" applyBorder="1" applyAlignment="1">
      <alignment horizontal="center" vertical="center" wrapText="1"/>
    </xf>
    <xf numFmtId="0" fontId="6" fillId="0" borderId="39" xfId="0" applyFont="1" applyBorder="1"/>
    <xf numFmtId="0" fontId="5" fillId="0" borderId="8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3" fillId="0" borderId="39" xfId="0" applyFont="1" applyBorder="1"/>
    <xf numFmtId="0" fontId="5" fillId="0" borderId="65" xfId="0" applyFont="1" applyBorder="1" applyAlignment="1">
      <alignment horizontal="center" vertical="center"/>
    </xf>
    <xf numFmtId="0" fontId="6" fillId="0" borderId="54" xfId="0" applyFont="1" applyBorder="1"/>
    <xf numFmtId="0" fontId="6" fillId="0" borderId="60" xfId="0" applyFont="1" applyBorder="1"/>
    <xf numFmtId="0" fontId="16" fillId="0" borderId="6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3" fillId="0" borderId="52" xfId="0" applyFont="1" applyBorder="1"/>
    <xf numFmtId="0" fontId="5" fillId="0" borderId="7" xfId="0" applyFont="1" applyBorder="1" applyAlignment="1">
      <alignment horizontal="center" vertical="center" wrapText="1"/>
    </xf>
    <xf numFmtId="0" fontId="6" fillId="0" borderId="18" xfId="0" applyFont="1" applyBorder="1"/>
    <xf numFmtId="0" fontId="5" fillId="0" borderId="5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4" xfId="0" applyFont="1" applyBorder="1"/>
    <xf numFmtId="0" fontId="5" fillId="0" borderId="2" xfId="0" applyFont="1" applyBorder="1" applyAlignment="1">
      <alignment horizontal="center" vertical="center"/>
    </xf>
    <xf numFmtId="0" fontId="6" fillId="0" borderId="6" xfId="0" applyFont="1" applyBorder="1"/>
    <xf numFmtId="0" fontId="16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8" xfId="0" applyFont="1" applyBorder="1"/>
    <xf numFmtId="0" fontId="16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11" xfId="0" applyFont="1" applyBorder="1"/>
    <xf numFmtId="0" fontId="5" fillId="0" borderId="47" xfId="0" applyFont="1" applyBorder="1" applyAlignment="1">
      <alignment horizontal="center" vertical="center" wrapText="1"/>
    </xf>
    <xf numFmtId="0" fontId="6" fillId="0" borderId="10" xfId="0" applyFont="1" applyBorder="1"/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/>
    <xf numFmtId="0" fontId="5" fillId="0" borderId="56" xfId="0" applyFont="1" applyBorder="1" applyAlignment="1">
      <alignment horizontal="center" vertical="center"/>
    </xf>
    <xf numFmtId="0" fontId="6" fillId="0" borderId="62" xfId="0" applyFont="1" applyBorder="1"/>
    <xf numFmtId="0" fontId="6" fillId="0" borderId="40" xfId="0" applyFont="1" applyBorder="1"/>
    <xf numFmtId="0" fontId="6" fillId="0" borderId="23" xfId="0" applyFont="1" applyBorder="1"/>
    <xf numFmtId="0" fontId="6" fillId="0" borderId="59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8" fillId="0" borderId="0" xfId="0" applyFont="1" applyAlignment="1">
      <alignment horizontal="center"/>
    </xf>
    <xf numFmtId="0" fontId="6" fillId="0" borderId="0" xfId="0" applyFont="1"/>
    <xf numFmtId="0" fontId="1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6" fillId="0" borderId="58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2" fillId="0" borderId="31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32" fillId="2" borderId="53" xfId="0" applyFont="1" applyFill="1" applyBorder="1" applyAlignment="1">
      <alignment horizontal="left" vertical="top" wrapText="1"/>
    </xf>
    <xf numFmtId="0" fontId="32" fillId="2" borderId="54" xfId="0" applyFont="1" applyFill="1" applyBorder="1" applyAlignment="1">
      <alignment horizontal="left" vertical="top" wrapText="1"/>
    </xf>
    <xf numFmtId="0" fontId="32" fillId="2" borderId="60" xfId="0" applyFont="1" applyFill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right"/>
    </xf>
    <xf numFmtId="0" fontId="32" fillId="0" borderId="2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5" fillId="9" borderId="2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6" fillId="9" borderId="38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41" fillId="0" borderId="31" xfId="0" quotePrefix="1" applyFont="1" applyBorder="1" applyAlignment="1">
      <alignment horizontal="left" vertical="top" wrapText="1"/>
    </xf>
    <xf numFmtId="0" fontId="49" fillId="2" borderId="53" xfId="0" applyFont="1" applyFill="1" applyBorder="1" applyAlignment="1">
      <alignment horizontal="left" vertical="top" wrapText="1"/>
    </xf>
    <xf numFmtId="0" fontId="49" fillId="2" borderId="54" xfId="0" applyFont="1" applyFill="1" applyBorder="1" applyAlignment="1">
      <alignment horizontal="left" vertical="top" wrapText="1"/>
    </xf>
    <xf numFmtId="0" fontId="49" fillId="2" borderId="60" xfId="0" applyFont="1" applyFill="1" applyBorder="1" applyAlignment="1">
      <alignment horizontal="left" vertical="top" wrapText="1"/>
    </xf>
    <xf numFmtId="0" fontId="41" fillId="0" borderId="50" xfId="0" applyFont="1" applyBorder="1" applyAlignment="1">
      <alignment horizontal="left" vertical="top" wrapText="1"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/>
    </xf>
    <xf numFmtId="0" fontId="27" fillId="0" borderId="0" xfId="0" applyFont="1" applyAlignment="1">
      <alignment horizontal="center"/>
    </xf>
    <xf numFmtId="0" fontId="44" fillId="0" borderId="21" xfId="12" applyFont="1" applyBorder="1" applyAlignment="1">
      <alignment horizontal="left" vertical="top" wrapText="1"/>
    </xf>
    <xf numFmtId="0" fontId="44" fillId="0" borderId="22" xfId="12" applyFont="1" applyBorder="1" applyAlignment="1">
      <alignment horizontal="left" vertical="top" wrapText="1"/>
    </xf>
    <xf numFmtId="0" fontId="44" fillId="0" borderId="23" xfId="12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6" fillId="0" borderId="5" xfId="0" applyFont="1" applyBorder="1"/>
    <xf numFmtId="0" fontId="1" fillId="3" borderId="10" xfId="0" applyFont="1" applyFill="1" applyBorder="1" applyAlignment="1">
      <alignment horizontal="center"/>
    </xf>
    <xf numFmtId="0" fontId="6" fillId="0" borderId="1" xfId="0" applyFont="1" applyBorder="1"/>
    <xf numFmtId="0" fontId="1" fillId="4" borderId="10" xfId="0" applyFont="1" applyFill="1" applyBorder="1" applyAlignment="1">
      <alignment horizontal="center"/>
    </xf>
    <xf numFmtId="0" fontId="16" fillId="0" borderId="68" xfId="0" applyFont="1" applyBorder="1" applyAlignment="1">
      <alignment horizontal="center" vertical="center" wrapText="1"/>
    </xf>
    <xf numFmtId="0" fontId="6" fillId="0" borderId="44" xfId="0" applyFont="1" applyBorder="1"/>
    <xf numFmtId="0" fontId="41" fillId="0" borderId="67" xfId="0" applyFont="1" applyBorder="1" applyAlignment="1">
      <alignment horizontal="left"/>
    </xf>
    <xf numFmtId="0" fontId="41" fillId="0" borderId="15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30" xfId="0" applyFont="1" applyBorder="1"/>
    <xf numFmtId="0" fontId="46" fillId="0" borderId="26" xfId="0" quotePrefix="1" applyFont="1" applyBorder="1" applyAlignment="1">
      <alignment vertical="center"/>
    </xf>
    <xf numFmtId="0" fontId="44" fillId="0" borderId="26" xfId="0" applyFont="1" applyBorder="1"/>
    <xf numFmtId="0" fontId="44" fillId="0" borderId="26" xfId="0" applyFont="1" applyBorder="1" applyAlignment="1">
      <alignment horizontal="left"/>
    </xf>
    <xf numFmtId="0" fontId="46" fillId="0" borderId="15" xfId="0" quotePrefix="1" applyFont="1" applyBorder="1" applyAlignment="1">
      <alignment vertical="center"/>
    </xf>
    <xf numFmtId="0" fontId="47" fillId="0" borderId="15" xfId="0" applyFont="1" applyBorder="1"/>
    <xf numFmtId="0" fontId="47" fillId="0" borderId="44" xfId="0" applyFont="1" applyBorder="1"/>
    <xf numFmtId="0" fontId="45" fillId="0" borderId="15" xfId="0" applyFont="1" applyBorder="1"/>
    <xf numFmtId="0" fontId="48" fillId="0" borderId="15" xfId="0" applyFont="1" applyBorder="1"/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left" vertical="center" indent="2"/>
    </xf>
    <xf numFmtId="0" fontId="48" fillId="0" borderId="15" xfId="0" applyFont="1" applyBorder="1" applyAlignment="1">
      <alignment horizontal="left" indent="2"/>
    </xf>
    <xf numFmtId="0" fontId="48" fillId="0" borderId="15" xfId="0" applyFont="1" applyBorder="1" applyAlignment="1">
      <alignment horizontal="justify" vertical="center"/>
    </xf>
    <xf numFmtId="0" fontId="44" fillId="0" borderId="67" xfId="12" applyFont="1" applyBorder="1" applyAlignment="1">
      <alignment horizontal="left" vertical="top" wrapText="1"/>
    </xf>
    <xf numFmtId="0" fontId="44" fillId="0" borderId="15" xfId="12" applyFont="1" applyBorder="1" applyAlignment="1">
      <alignment horizontal="left" vertical="top" wrapText="1"/>
    </xf>
    <xf numFmtId="0" fontId="44" fillId="0" borderId="44" xfId="12" applyFont="1" applyBorder="1" applyAlignment="1">
      <alignment horizontal="left" vertical="top" wrapText="1"/>
    </xf>
    <xf numFmtId="0" fontId="44" fillId="0" borderId="30" xfId="5" applyFont="1" applyBorder="1" applyAlignment="1">
      <alignment horizontal="left" vertical="top" wrapText="1"/>
    </xf>
    <xf numFmtId="0" fontId="44" fillId="0" borderId="26" xfId="5" applyFont="1" applyBorder="1" applyAlignment="1">
      <alignment horizontal="left" vertical="top" wrapText="1"/>
    </xf>
    <xf numFmtId="0" fontId="44" fillId="0" borderId="27" xfId="5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/>
    </xf>
    <xf numFmtId="0" fontId="45" fillId="0" borderId="23" xfId="0" applyFont="1" applyBorder="1" applyAlignment="1">
      <alignment horizontal="left" vertical="top"/>
    </xf>
    <xf numFmtId="0" fontId="34" fillId="0" borderId="23" xfId="0" applyFont="1" applyBorder="1"/>
    <xf numFmtId="0" fontId="48" fillId="0" borderId="44" xfId="0" applyFont="1" applyBorder="1"/>
    <xf numFmtId="0" fontId="8" fillId="0" borderId="21" xfId="0" applyFont="1" applyBorder="1"/>
    <xf numFmtId="0" fontId="6" fillId="0" borderId="70" xfId="0" applyFont="1" applyBorder="1"/>
    <xf numFmtId="0" fontId="1" fillId="15" borderId="59" xfId="0" applyFont="1" applyFill="1" applyBorder="1" applyAlignment="1">
      <alignment horizontal="center"/>
    </xf>
    <xf numFmtId="0" fontId="4" fillId="15" borderId="71" xfId="0" applyFont="1" applyFill="1" applyBorder="1"/>
    <xf numFmtId="187" fontId="1" fillId="6" borderId="72" xfId="0" applyNumberFormat="1" applyFont="1" applyFill="1" applyBorder="1"/>
    <xf numFmtId="0" fontId="4" fillId="15" borderId="73" xfId="0" applyFont="1" applyFill="1" applyBorder="1"/>
    <xf numFmtId="187" fontId="1" fillId="6" borderId="74" xfId="0" applyNumberFormat="1" applyFont="1" applyFill="1" applyBorder="1"/>
    <xf numFmtId="187" fontId="1" fillId="6" borderId="59" xfId="0" applyNumberFormat="1" applyFont="1" applyFill="1" applyBorder="1"/>
    <xf numFmtId="187" fontId="1" fillId="13" borderId="59" xfId="0" applyNumberFormat="1" applyFont="1" applyFill="1" applyBorder="1"/>
    <xf numFmtId="0" fontId="4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76" xfId="0" applyFont="1" applyBorder="1"/>
    <xf numFmtId="0" fontId="1" fillId="0" borderId="77" xfId="0" applyFont="1" applyBorder="1"/>
    <xf numFmtId="0" fontId="1" fillId="0" borderId="78" xfId="0" applyFont="1" applyBorder="1" applyAlignment="1">
      <alignment horizontal="center"/>
    </xf>
    <xf numFmtId="0" fontId="1" fillId="0" borderId="79" xfId="0" applyFont="1" applyBorder="1"/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5" xfId="0" applyFont="1" applyBorder="1"/>
    <xf numFmtId="0" fontId="1" fillId="0" borderId="82" xfId="0" applyFont="1" applyBorder="1" applyAlignment="1">
      <alignment horizontal="center"/>
    </xf>
    <xf numFmtId="0" fontId="6" fillId="0" borderId="38" xfId="0" applyFont="1" applyBorder="1"/>
    <xf numFmtId="0" fontId="6" fillId="0" borderId="24" xfId="0" applyFont="1" applyBorder="1"/>
    <xf numFmtId="0" fontId="16" fillId="9" borderId="20" xfId="0" applyFont="1" applyFill="1" applyBorder="1" applyAlignment="1">
      <alignment horizontal="left" vertical="center"/>
    </xf>
    <xf numFmtId="190" fontId="8" fillId="0" borderId="15" xfId="0" applyNumberFormat="1" applyFont="1" applyBorder="1" applyAlignment="1">
      <alignment vertical="top" wrapText="1"/>
    </xf>
    <xf numFmtId="0" fontId="29" fillId="0" borderId="29" xfId="12" applyFont="1" applyBorder="1"/>
    <xf numFmtId="0" fontId="16" fillId="0" borderId="25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center" vertical="center"/>
    </xf>
    <xf numFmtId="188" fontId="28" fillId="0" borderId="20" xfId="0" applyNumberFormat="1" applyFont="1" applyBorder="1" applyAlignment="1">
      <alignment horizontal="right"/>
    </xf>
    <xf numFmtId="190" fontId="0" fillId="0" borderId="0" xfId="0" applyNumberFormat="1"/>
    <xf numFmtId="190" fontId="3" fillId="0" borderId="15" xfId="0" applyNumberFormat="1" applyFont="1" applyBorder="1" applyAlignment="1">
      <alignment horizontal="center"/>
    </xf>
    <xf numFmtId="0" fontId="5" fillId="9" borderId="22" xfId="0" applyFont="1" applyFill="1" applyBorder="1" applyAlignment="1">
      <alignment vertical="center"/>
    </xf>
  </cellXfs>
  <cellStyles count="30">
    <cellStyle name="Comma 2" xfId="3" xr:uid="{7AF12886-7321-49E6-8EC8-6D945C1EA5E1}"/>
    <cellStyle name="Comma 2 2" xfId="6" xr:uid="{2FB07B64-2029-4C36-905D-BCBA444F53FE}"/>
    <cellStyle name="Comma 2 2 2" xfId="20" xr:uid="{28247DD1-3D3A-43DA-9FF5-31AC26565949}"/>
    <cellStyle name="Comma 2 2 3" xfId="25" xr:uid="{737DA162-7F4E-41D8-B507-805C0B1810C8}"/>
    <cellStyle name="Comma 2 3" xfId="17" xr:uid="{B501C4B7-B814-4CD2-A32A-E046602A24DD}"/>
    <cellStyle name="Comma 2 3 2" xfId="21" xr:uid="{5C337478-EC0B-448A-8625-4A7E566D9AF5}"/>
    <cellStyle name="Comma 2 3 3" xfId="27" xr:uid="{5C5DAEFB-92A6-4102-82A2-619F746A403A}"/>
    <cellStyle name="Comma 2 4" xfId="18" xr:uid="{8FC18DBB-7D49-4F06-989D-26899850C957}"/>
    <cellStyle name="Comma 2 4 2" xfId="22" xr:uid="{868E0D91-2CB2-423C-B6F0-0B8B590E0791}"/>
    <cellStyle name="Comma 2 4 3" xfId="28" xr:uid="{A19099B9-5859-42DB-907E-1E292EABC755}"/>
    <cellStyle name="Comma 2 5" xfId="19" xr:uid="{9D168D75-5983-472B-8413-10773870CB06}"/>
    <cellStyle name="Comma 2 6" xfId="24" xr:uid="{D7DDF745-3316-4D40-905C-0EBCD3D00A17}"/>
    <cellStyle name="Normal 2" xfId="1" xr:uid="{88A46F82-AC09-4247-9EB5-FB76325CB40B}"/>
    <cellStyle name="จุลภาค 2" xfId="29" xr:uid="{24877583-77E5-4516-9551-9D04C35167D1}"/>
    <cellStyle name="ปกติ" xfId="0" builtinId="0"/>
    <cellStyle name="ปกติ 10" xfId="12" xr:uid="{3935AAFB-B479-46A6-BC25-3BA4C39F6F24}"/>
    <cellStyle name="ปกติ 11" xfId="13" xr:uid="{2F9F4C77-F87D-4400-85CE-53D6CCF717C3}"/>
    <cellStyle name="ปกติ 12" xfId="14" xr:uid="{095AEF29-8FC4-4975-9CF5-8B462A59EEFE}"/>
    <cellStyle name="ปกติ 13" xfId="15" xr:uid="{656CBC4A-64C1-4DE6-8394-39BC8490FBFD}"/>
    <cellStyle name="ปกติ 14" xfId="16" xr:uid="{0AD03BFE-C1BF-4DCE-B7A1-D1C450DCAC8B}"/>
    <cellStyle name="ปกติ 15" xfId="23" xr:uid="{B21E828C-32BA-40B8-9002-6AA8887A4F0B}"/>
    <cellStyle name="ปกติ 16" xfId="26" xr:uid="{459EE0BF-0C61-4A34-947E-5D6BA991A10F}"/>
    <cellStyle name="ปกติ 2" xfId="4" xr:uid="{8CD69020-A3D8-4629-89CA-0DA08DBAE515}"/>
    <cellStyle name="ปกติ 3" xfId="2" xr:uid="{9C8E1F24-4FB4-4F08-AD6E-86491D4BC492}"/>
    <cellStyle name="ปกติ 4" xfId="5" xr:uid="{0F4264FC-43BB-4747-8237-8DBA87CB3939}"/>
    <cellStyle name="ปกติ 5" xfId="7" xr:uid="{A11A1969-8624-4E27-8DA5-0D4DA29D8794}"/>
    <cellStyle name="ปกติ 6" xfId="9" xr:uid="{F417EF1C-465C-43FB-BB1F-D47A711A30BD}"/>
    <cellStyle name="ปกติ 7" xfId="8" xr:uid="{BA514E4D-1E24-4D40-9CBB-19D5AAC351BD}"/>
    <cellStyle name="ปกติ 8" xfId="10" xr:uid="{B8EC4BD3-BA6D-4C9F-BC5F-ECDCD9CF7188}"/>
    <cellStyle name="ปกติ 9" xfId="11" xr:uid="{910C4EC9-B015-407D-AF4C-E8359E64F4FB}"/>
  </cellStyles>
  <dxfs count="0"/>
  <tableStyles count="0" defaultTableStyle="TableStyleMedium2" defaultPivotStyle="PivotStyleLight16"/>
  <colors>
    <mruColors>
      <color rgb="FFDCE6F1"/>
      <color rgb="FFFFFF99"/>
      <color rgb="FFB1A0C7"/>
      <color rgb="FF00FFFF"/>
      <color rgb="FF00B05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9" name="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" name="Shape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" name="Shape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" name="Shape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3" name="Shape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4" name="Shape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5" name="Shap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6" name="Shape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7" name="Shap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39" name="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0" name="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1" name="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3" name="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" name="Shape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" name="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" name="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" name="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9" name="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" name="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" name="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" name="Shape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4" name="Shape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5" name="Shape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8" name="Shape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1" name="Shape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3" name="Shape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4" name="Shape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5" name="Shape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6" name="Shape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0" name="Shape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1" name="Shape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2" name="Shape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3" name="Shape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4" name="Shape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5" name="Shap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6" name="Shape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9" name="Shape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0" name="Shape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1" name="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2" name="Shape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3" name="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4" name="Shap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5" name="Shape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6" name="Shape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7" name="Shape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9" name="Shape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2" name="Shape 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5" name="Shape 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6" name="Shape 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7" name="Shape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98" name="Shap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9" name="Shape 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0" name="Shape 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1" name="Shape 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2" name="Shape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3" name="Shape 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4" name="Shape 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5" name="Shape 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6" name="Shape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7" name="Shape 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" name="Shape 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10" name="Shape 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" name="Shape 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" name="Shape 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6" name="Shape 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8" name="Shape 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0" name="Shape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2" name="Shape 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3" name="Shape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4" name="Shape 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5" name="Shape 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6" name="Shape 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7" name="Shape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8" name="Shape 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0" name="Shape 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2" name="Shape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4" name="Shape 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6" name="Shape 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8" name="Shape 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9" name="Shape 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0" name="Shape 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1" name="Shape 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2" name="Shape 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3" name="Shape 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4" name="Shape 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5" name="Shape 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6" name="Shape 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7" name="Shape 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8" name="Shape 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9" name="Shape 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0" name="Shape 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" name="Shape 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" name="Shape 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" name="Shape 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" name="Shape 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" name="Shape 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" name="Shape 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" name="Shape 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" name="Shape 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" name="Shape 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" name="Shape 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" name="Shape 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" name="Shape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" name="Shape 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" name="Shape 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6" name="Shape 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8" name="Shape 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9" name="Shape 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0" name="Shape 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1" name="Shape 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2" name="Shape 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4" name="Shape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6" name="Shape 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8" name="Shape 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" name="Shape 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" name="Shape 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4" name="Shape 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" name="Shape 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" name="Shape 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" name="Shape 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" name="Shape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" name="Shape 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" name="Shape 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" name="Shape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6" name="Shape 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" name="Shape 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" name="Shape 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2" name="Shape 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" name="Shape 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6" name="Shape 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8" name="Shape 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0" name="Shape 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2" name="Shape 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3" name="Shape 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4" name="Shape 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5" name="Shape 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6" name="Shape 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8" name="Shape 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0" name="Shape 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2" name="Shape 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4" name="Shape 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25" name="Shap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6" name="Shape 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8" name="Shape 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0" name="Shape 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2" name="Shape 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3" name="Shape 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4" name="Shape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5" name="Shape 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6" name="Shape 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7" name="Shape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8" name="Shape 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9" name="Shape 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0" name="Shape 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1" name="Shape 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2" name="Shape 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3" name="Shape 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4" name="Shape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5" name="Shape 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6" name="Shape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7" name="Shape 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8" name="Shape 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9" name="Shape 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0" name="Shape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1" name="Shape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2" name="Shape 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3" name="Shape 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4" name="Shape 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5" name="Shape 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6" name="Shape 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7" name="Shape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8" name="Shape 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9" name="Shape 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0" name="Shape 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1" name="Shape 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2" name="Shape 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3" name="Shape 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4" name="Shape 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5" name="Shape 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6" name="Shape 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7" name="Shape 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8" name="Shape 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9" name="Shape 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0" name="Shape 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1" name="Shape 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2" name="Shape 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3" name="Shape 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4" name="Shape 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5" name="Shape 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6" name="Shape 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7" name="Shape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8" name="Shape 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9" name="Shape 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0" name="Shape 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1" name="Shape 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2" name="Shape 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3" name="Shape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4" name="Shape 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5" name="Shape 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6" name="Shape 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7" name="Shape 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8" name="Shape 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9" name="Shape 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0" name="Shape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1" name="Shape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2" name="Shape 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3" name="Shape 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4" name="Shape 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5" name="Shape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6" name="Shape 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7" name="Shape 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8" name="Shape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9" name="Shape 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0" name="Shape 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1" name="Shape 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2" name="Shape 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3" name="Shape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4" name="Shape 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5" name="Shape 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6" name="Shape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7" name="Shape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8" name="Shape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9" name="Shape 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0" name="Shape 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1" name="Shape 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2" name="Shape 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3" name="Shape 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4" name="Shape 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5" name="Shape 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316" name="Shap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317" name="Shap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18" name="Shape 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19" name="Shape 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0" name="Shape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1" name="Shape 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2" name="Shape 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3" name="Shape 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4" name="Shape 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5" name="Shape 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6" name="Shape 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7" name="Shape 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8" name="Shape 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9" name="Shape 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0" name="Shape 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1" name="Shape 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2" name="Shape 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3" name="Shape 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4" name="Shape 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5" name="Shape 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6" name="Shape 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7" name="Shape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8" name="Shape 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9" name="Shape 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0" name="Shape 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1" name="Shape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2" name="Shape 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3" name="Shape 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4" name="Shape 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5" name="Shape 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6" name="Shape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7" name="Shape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8" name="Shape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9" name="Shape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0" name="Shape 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1" name="Shape 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2" name="Shape 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3" name="Shape 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4" name="Shape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5" name="Shape 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6" name="Shape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7" name="Shape 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8" name="Shape 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9" name="Shape 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0" name="Shape 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1" name="Shape 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2" name="Shape 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3" name="Shape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4" name="Shape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5" name="Shape 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6" name="Shape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7" name="Shape 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8" name="Shape 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9" name="Shape 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0" name="Shape 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1" name="Shape 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2" name="Shape 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3" name="Shape 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4" name="Shape 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5" name="Shape 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6" name="Shape 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7" name="Shape 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8" name="Shape 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9" name="Shape 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0" name="Shape 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1" name="Shape 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2" name="Shape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3" name="Shape 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4" name="Shape 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5" name="Shape 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6" name="Shape 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7" name="Shape 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8" name="Shape 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9" name="Shape 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0" name="Shape 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1" name="Shape 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2" name="Shape 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3" name="Shape 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4" name="Shape 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5" name="Shape 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6" name="Shape 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7" name="Shape 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8" name="Shape 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9" name="Shape 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0" name="Shape 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1" name="Shape 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2" name="Shape 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3" name="Shape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4" name="Shape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5" name="Shape 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6" name="Shape 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7" name="Shape 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8" name="Shape 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9" name="Shape 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0" name="Shape 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1" name="Shape 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2" name="Shape 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3" name="Shape 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4" name="Shape 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5" name="Shape 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6" name="Shape 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7" name="Shape 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8" name="Shape 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9" name="Shape 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0" name="Shape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1" name="Shape 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2" name="Shape 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3" name="Shape 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4" name="Shape 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5" name="Shape 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6" name="Shape 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7" name="Shape 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8" name="Shape 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9" name="Shape 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0" name="Shape 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1" name="Shape 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2" name="Shape 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3" name="Shape 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4" name="Shape 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5" name="Shape 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6" name="Shape 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7" name="Shape 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8" name="Shape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9" name="Shape 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0" name="Shape 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1" name="Shape 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2" name="Shape 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3" name="Shape 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444" name="Shap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5" name="Shape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6" name="Shape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7" name="Shape 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8" name="Shape 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9" name="Shape 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0" name="Shape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1" name="Shape 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2" name="Shape 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3" name="Shape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4" name="Shape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5" name="Shape 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6" name="Shape 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7" name="Shape 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8" name="Shape 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9" name="Shape 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0" name="Shape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1" name="Shape 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2" name="Shape 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3" name="Shape 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4" name="Shape 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5" name="Shape 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6" name="Shape 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7" name="Shape 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8" name="Shape 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9" name="Shape 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0" name="Shape 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1" name="Shape 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2" name="Shape 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3" name="Shape 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4" name="Shape 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5" name="Shape 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6" name="Shape 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7" name="Shape 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8" name="Shape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9" name="Shape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0" name="Shape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1" name="Shape 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2" name="Shape 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3" name="Shape 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4" name="Shape 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5" name="Shape 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6" name="Shape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7" name="Shape 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8" name="Shape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9" name="Shape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90" name="Shape 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1" name="Shape 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2" name="Shape 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3" name="Shape 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4" name="Shape 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5" name="Shape 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6" name="Shape 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7" name="Shape 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8" name="Shape 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9" name="Shape 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0" name="Shape 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1" name="Shape 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2" name="Shape 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3" name="Shape 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4" name="Shape 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5" name="Shape 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6" name="Shape 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7" name="Shape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8" name="Shape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9" name="Shape 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0" name="Shape 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1" name="Shape 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2" name="Shape 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3" name="Shape 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4" name="Shape 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5" name="Shape 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6" name="Shape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7" name="Shape 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8" name="Shape 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9" name="Shape 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0" name="Shape 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1" name="Shape 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2" name="Shape 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3" name="Shape 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4" name="Shape 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5" name="Shape 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6" name="Shape 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7" name="Shape 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8" name="Shape 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9" name="Shape 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0" name="Shape 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1" name="Shape 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2" name="Shape 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3" name="Shape 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4" name="Shape 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535" name="Shap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536" name="Shap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7" name="Shape 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8" name="Shape 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9" name="Shape 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0" name="Shape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1" name="Shape 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2" name="Shape 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3" name="Shape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4" name="Shape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5" name="Shape 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6" name="Shape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7" name="Shape 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8" name="Shape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9" name="Shape 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50" name="Shape 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51" name="Shape 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2" name="Shape 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3" name="Shape 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4" name="Shape 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5" name="Shape 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6" name="Shape 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7" name="Shape 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8" name="Shape 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9" name="Shape 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0" name="Shape 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1" name="Shape 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2" name="Shape 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3" name="Shape 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4" name="Shape 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5" name="Shape 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6" name="Shape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7" name="Shape 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68" name="Shape 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69" name="Shape 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0" name="Shape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1" name="Shape 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2" name="Shape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3" name="Shape 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4" name="Shape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5" name="Shape 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6" name="Shape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7" name="Shape 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8" name="Shape 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9" name="Shape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0" name="Shape 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1" name="Shape 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2" name="Shape 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3" name="Shape 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4" name="Shape 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5" name="Shape 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6" name="Shape 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7" name="Shape 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8" name="Shape 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9" name="Shape 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0" name="Shape 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1" name="Shape 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2" name="Shape 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3" name="Shape 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4" name="Shape 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5" name="Shape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6" name="Shape 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7" name="Shape 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8" name="Shape 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99" name="Shape 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0" name="Shape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1" name="Shape 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2" name="Shape 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3" name="Shape 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4" name="Shape 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5" name="Shape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6" name="Shap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7" name="Shape 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8" name="Shape 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9" name="Shape 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0" name="Shape 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1" name="Shape 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2" name="Shape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3" name="Shape 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4" name="Shape 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5" name="Shape 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6" name="Shape 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7" name="Shape 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8" name="Shape 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9" name="Shape 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0" name="Shape 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1" name="Shape 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2" name="Shape 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3" name="Shape 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4" name="Shape 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5" name="Shape 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6" name="Shape 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627" name="Shap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628" name="Shap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629" name="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0" name="Shape 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1" name="Shape 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2" name="Shape 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3" name="Shape 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4" name="Shape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5" name="Shape 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6" name="Shape 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7" name="Shape 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8" name="Shape 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9" name="Shape 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40" name="Shape 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41" name="Shape 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2" name="Shape 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3" name="Shape 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4" name="Shape 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5" name="Shape 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6" name="Shape 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7" name="Shape 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8" name="Shape 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9" name="Shape 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0" name="Shape 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1" name="Shape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2" name="Shape 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3" name="Shape 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4" name="Shape 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5" name="Shape 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6" name="Shape 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7" name="Shape 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8" name="Shape 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9" name="Shape 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0" name="Shape 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1" name="Shape 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2" name="Shape 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3" name="Shape 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4" name="Shape 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5" name="Shape 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6" name="Shape 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7" name="Shape 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8" name="Shape 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9" name="Shape 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0" name="Shape 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1" name="Shape 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2" name="Shape 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3" name="Shape 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4" name="Shape 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5" name="Shape 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6" name="Shape 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7" name="Shape 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8" name="Shape 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9" name="Shape 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0" name="Shape 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1" name="Shape 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2" name="Shape 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3" name="Shape 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4" name="Shape 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5" name="Shape 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6" name="Shape 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7" name="Shape 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8" name="Shape 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9" name="Shape 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0" name="Shape 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1" name="Shape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2" name="Shape 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3" name="Shape 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4" name="Shape 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5" name="Shape 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6" name="Shape 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7" name="Shape 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8" name="Shape 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9" name="Shape 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0" name="Shape 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1" name="Shape 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2" name="Shape 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3" name="Shape 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4" name="Shape 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5" name="Shape 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6" name="Shape 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7" name="Shape 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8" name="Shape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9" name="Shape 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0" name="Shape 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1" name="Shape 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2" name="Shape 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3" name="Shape 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4" name="Shape 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5" name="Shape 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6" name="Shape 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7" name="Shape 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8" name="Shape 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9" name="Shape 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0" name="Shape 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1" name="Shape 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2" name="Shape 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3" name="Shape 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4" name="Shape 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5" name="Shape 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726" name="Shape 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7" name="Shape 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8" name="Shape 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9" name="Shape 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0" name="Shape 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1" name="Shape 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2" name="Shape 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3" name="Shape 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4" name="Shape 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5" name="Shape 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6" name="Shape 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7" name="Shape 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8" name="Shape 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9" name="Shape 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0" name="Shape 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1" name="Shape 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2" name="Shape 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3" name="Shape 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4" name="Shape 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5" name="Shape 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6" name="Shape 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7" name="Shape 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8" name="Shape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9" name="Shape 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0" name="Shape 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1" name="Shape 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2" name="Shape 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3" name="Shape 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4" name="Shape 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5" name="Shape 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6" name="Shape 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-9525</xdr:rowOff>
    </xdr:from>
    <xdr:ext cx="76200" cy="47625"/>
    <xdr:sp macro="" textlink="">
      <xdr:nvSpPr>
        <xdr:cNvPr id="757" name="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58" name="Shape 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59" name="Shape 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60" name="Shape 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61" name="Shape 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2" name="Shape 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3" name="Shape 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4" name="Shape 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5" name="Shape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6" name="Shape 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7" name="Shape 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8" name="Shape 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9" name="Shape 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0" name="Shape 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1" name="Shape 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2" name="Shape 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3" name="Shape 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4" name="Shape 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5" name="Shape 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6" name="Shape 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7" name="Shape 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8" name="Shape 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9" name="Shape 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0" name="Shape 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1" name="Shape 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2" name="Shape 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3" name="Shape 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4" name="Shape 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5" name="Shape 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6" name="Shape 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7" name="Shape 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8" name="Shape 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9" name="Shape 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0" name="Shape 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1" name="Shape 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2" name="Shape 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3" name="Shape 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4" name="Shape 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5" name="Shape 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6" name="Shape 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7" name="Shape 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8" name="Shape 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9" name="Shape 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0" name="Shape 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1" name="Shape 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2" name="Shape 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3" name="Shape 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4" name="Shape 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5" name="Shape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6" name="Shape 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7" name="Shape 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8" name="Shape 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9" name="Shape 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0" name="Shape 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1" name="Shape 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2" name="Shape 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3" name="Shape 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4" name="Shape 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5" name="Shape 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6" name="Shape 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7" name="Shape 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8" name="Shape 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9" name="Shape 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0" name="Shape 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1" name="Shape 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2" name="Shape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3" name="Shape 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4" name="Shape 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5" name="Shape 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6" name="Shape 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7" name="Shape 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8" name="Shape 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9" name="Shape 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0" name="Shape 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1" name="Shape 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2" name="Shape 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3" name="Shape 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4" name="Shape 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5" name="Shape 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6" name="Shape 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7" name="Shape 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8" name="Shape 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9" name="Shape 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0" name="Shape 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1" name="Shape 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2" name="Shape 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3" name="Shape 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4" name="Shape 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5" name="Shape 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6" name="Shape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7" name="Shape 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8" name="Shape 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9" name="Shape 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0" name="Shape 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1" name="Shape 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2" name="Shape 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3" name="Shape 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854" name="Shape 6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-9525</xdr:rowOff>
    </xdr:from>
    <xdr:ext cx="76200" cy="47625"/>
    <xdr:sp macro="" textlink="">
      <xdr:nvSpPr>
        <xdr:cNvPr id="855" name="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6" name="Shape 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7" name="Shape 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8" name="Shape 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9" name="Shape 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0" name="Shape 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1" name="Shape 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2" name="Shape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3" name="Shape 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4" name="Shape 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5" name="Shape 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6" name="Shape 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7" name="Shape 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68" name="Shape 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69" name="Shape 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0" name="Shape 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1" name="Shape 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2" name="Shape 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3" name="Shape 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4" name="Shape 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5" name="Shape 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6" name="Shape 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7" name="Shape 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8" name="Shape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9" name="Shape 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0" name="Shape 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1" name="Shape 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2" name="Shape 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3" name="Shape 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4" name="Shape 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5" name="Shape 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6" name="Shape 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7" name="Shape 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8" name="Shape 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9" name="Shape 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0" name="Shape 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1" name="Shape 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2" name="Shape 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3" name="Shape 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4" name="Shape 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5" name="Shape 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6" name="Shape 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7" name="Shape 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8" name="Shape 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9" name="Shape 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0" name="Shape 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1" name="Shape 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2" name="Shape 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3" name="Shape 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4" name="Shape 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5" name="Shape 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6" name="Shape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7" name="Shape 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8" name="Shape 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9" name="Shape 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0" name="Shape 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1" name="Shape 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2" name="Shape 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3" name="Shape 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4" name="Shape 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5" name="Shape 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6" name="Shape 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7" name="Shape 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8" name="Shape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9" name="Shape 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20" name="Shape 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21" name="Shape 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2" name="Shape 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3" name="Shape 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4" name="Shape 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5" name="Shape 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6" name="Shape 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7" name="Shape 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8" name="Shape 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9" name="Shape 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0" name="Shape 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1" name="Shape 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2" name="Shape 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3" name="Shape 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4" name="Shape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5" name="Shape 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6" name="Shape 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7" name="Shape 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8" name="Shape 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9" name="Shape 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0" name="Shape 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1" name="Shape 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2" name="Shape 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3" name="Shape 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4" name="Shape 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5" name="Shape 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6" name="Shape 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7" name="Shape 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8" name="Shape 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9" name="Shape 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50" name="Shape 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51" name="Shape 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952" name="Shape 6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953" name="Shape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4" name="Shape 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5" name="Shape 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6" name="Shape 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7" name="Shape 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8" name="Shape 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9" name="Shape 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0" name="Shape 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1" name="Shape 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2" name="Shape 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3" name="Shape 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4" name="Shape 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5" name="Shape 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6" name="Shape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7" name="Shape 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8" name="Shape 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9" name="Shape 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0" name="Shape 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1" name="Shape 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2" name="Shape 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3" name="Shape 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4" name="Shape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5" name="Shape 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6" name="Shape 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7" name="Shape 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8" name="Shape 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9" name="Shape 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0" name="Shape 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1" name="Shape 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2" name="Shape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3" name="Shape 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4" name="Shape 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5" name="Shape 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6" name="Shape 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7" name="Shape 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8" name="Shape 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9" name="Shape 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0" name="Shape 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1" name="Shape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2" name="Shape 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3" name="Shape 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4" name="Shape 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5" name="Shape 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6" name="Shape 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7" name="Shape 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8" name="Shape 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9" name="Shape 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0" name="Shape 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1" name="Shape 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2" name="Shape 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3" name="Shape 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4" name="Shape 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5" name="Shape 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6" name="Shape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7" name="Shape 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8" name="Shape 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9" name="Shape 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0" name="Shape 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1" name="Shape 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2" name="Shape 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3" name="Shape 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4" name="Shape 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5" name="Shape 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6" name="Shape 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7" name="Shape 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8" name="Shape 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9" name="Shape 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0" name="Shape 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1" name="Shape 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2" name="Shape 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3" name="Shape 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4" name="Shape 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5" name="Shape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6" name="Shape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7" name="Shap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9" name="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0" name="Shape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1" name="Shape 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2" name="Shape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3" name="Shape 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4" name="Shape 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5" name="Shape 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6" name="Shape 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7" name="Shape 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8" name="Shape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9" name="Shape 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0" name="Shape 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1" name="Shape 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2" name="Shape 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3" name="Shape 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4" name="Shape 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5" name="Shape 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6" name="Shape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7" name="Shape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8" name="Shape 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9" name="Shape 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0" name="Shape 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1" name="Shape 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2" name="Shape 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3" name="Shape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4" name="Shape 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5" name="Shape 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6" name="Shape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7" name="Shape 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8" name="Shape 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9" name="Shape 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0" name="Shape 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1" name="Shape 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2" name="Shape 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3" name="Shape 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4" name="Shape 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5" name="Shape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6" name="Shape 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7" name="Shap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8" name="Shape 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9" name="Shape 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0" name="Shape 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1" name="Shape 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2" name="Shape 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3" name="Shape 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4" name="Shape 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5" name="Shape 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6" name="Shape 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7" name="Shape 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8" name="Shape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9" name="Shape 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1080" name="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1" name="Shape 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2" name="Shape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3" name="Shape 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4" name="Shape 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5" name="Shape 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6" name="Shape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7" name="Shape 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8" name="Shape 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9" name="Shape 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0" name="Shape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1" name="Shape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2" name="Shape 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3" name="Shape 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4" name="Shape 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5" name="Shape 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6" name="Shape 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7" name="Shape 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8" name="Shape 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9" name="Shape 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0" name="Shape 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1" name="Shape 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2" name="Shape 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3" name="Shape 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4" name="Shape 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5" name="Shape 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6" name="Shape 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7" name="Shape 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8" name="Shape 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9" name="Shape 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0" name="Shape 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1" name="Shape 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2" name="Shape 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3" name="Shape 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4" name="Shape 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5" name="Shape 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6" name="Shape 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7" name="Shape 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8" name="Shape 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9" name="Shape 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0" name="Shape 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1" name="Shape 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2" name="Shape 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3" name="Shape 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4" name="Shape 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5" name="Shape 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6" name="Shape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7" name="Shape 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8" name="Shape 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9" name="Shape 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0" name="Shape 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1" name="Shape 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2" name="Shape 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3" name="Shape 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4" name="Shape 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5" name="Shap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6" name="Shape 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7" name="Shape 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8" name="Shape 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9" name="Shape 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0" name="Shape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1" name="Shape 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2" name="Shape 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3" name="Shape 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4" name="Shape 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5" name="Shape 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6" name="Shape 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7" name="Shape 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8" name="Shape 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9" name="Shape 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0" name="Shape 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1" name="Shape 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2" name="Shape 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3" name="Shape 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4" name="Shape 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5" name="Shape 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6" name="Shape 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7" name="Shape 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8" name="Shape 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9" name="Shape 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0" name="Shape 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1" name="Shape 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2" name="Shape 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3" name="Shape 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4" name="Shape 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5" name="Shape 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6" name="Shape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7" name="Shape 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8" name="Shape 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9" name="Shape 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0" name="Shape 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1" name="Shape 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2" name="Shape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3" name="Shape 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4" name="Shape 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5" name="Shape 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6" name="Shape 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7" name="Shape 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8" name="Shape 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9" name="Shape 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0" name="Shape 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1" name="Shape 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2" name="Shape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3" name="Shape 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4" name="Shape 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5" name="Shape 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6" name="Shape 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7" name="Shape 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8" name="Shape 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9" name="Shape 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0" name="Shape 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1" name="Shape 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2" name="Shape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3" name="Shape 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4" name="Shape 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5" name="Shape 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6" name="Shape 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7" name="Shape 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8" name="Shape 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9" name="Shape 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0" name="Shape 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1" name="Shape 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2" name="Shape 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3" name="Shape 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4" name="Shape 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5" name="Shape 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-9525</xdr:rowOff>
    </xdr:from>
    <xdr:ext cx="76200" cy="47625"/>
    <xdr:sp macro="" textlink="">
      <xdr:nvSpPr>
        <xdr:cNvPr id="1206" name="Shape 3">
          <a:extLst>
            <a:ext uri="{FF2B5EF4-FFF2-40B4-BE49-F238E27FC236}">
              <a16:creationId xmlns:a16="http://schemas.microsoft.com/office/drawing/2014/main" id="{3F37C823-A17C-4152-BE14-47E9C9769FE8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7" name="Shape 5">
          <a:extLst>
            <a:ext uri="{FF2B5EF4-FFF2-40B4-BE49-F238E27FC236}">
              <a16:creationId xmlns:a16="http://schemas.microsoft.com/office/drawing/2014/main" id="{87BC413E-CA3F-4C6C-9C98-A5ECCEB96CEA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8" name="Shape 5">
          <a:extLst>
            <a:ext uri="{FF2B5EF4-FFF2-40B4-BE49-F238E27FC236}">
              <a16:creationId xmlns:a16="http://schemas.microsoft.com/office/drawing/2014/main" id="{72EE57A7-F1B7-474E-954E-3FE4D7BFFC47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9" name="Shape 5">
          <a:extLst>
            <a:ext uri="{FF2B5EF4-FFF2-40B4-BE49-F238E27FC236}">
              <a16:creationId xmlns:a16="http://schemas.microsoft.com/office/drawing/2014/main" id="{4D11A88C-2A0C-4429-822E-636B81E32853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0" name="Shape 5">
          <a:extLst>
            <a:ext uri="{FF2B5EF4-FFF2-40B4-BE49-F238E27FC236}">
              <a16:creationId xmlns:a16="http://schemas.microsoft.com/office/drawing/2014/main" id="{CE081F1A-22C6-4056-962D-BFF6EB1ED399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-9525</xdr:rowOff>
    </xdr:from>
    <xdr:ext cx="76200" cy="47625"/>
    <xdr:sp macro="" textlink="">
      <xdr:nvSpPr>
        <xdr:cNvPr id="1211" name="Shape 3">
          <a:extLst>
            <a:ext uri="{FF2B5EF4-FFF2-40B4-BE49-F238E27FC236}">
              <a16:creationId xmlns:a16="http://schemas.microsoft.com/office/drawing/2014/main" id="{C91CDFA7-E1C6-4CF5-8227-046B181E7EBB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2" name="Shape 5">
          <a:extLst>
            <a:ext uri="{FF2B5EF4-FFF2-40B4-BE49-F238E27FC236}">
              <a16:creationId xmlns:a16="http://schemas.microsoft.com/office/drawing/2014/main" id="{CB3C7EBE-11D6-4AD2-8C07-87A9FA27E7E0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3" name="Shape 5">
          <a:extLst>
            <a:ext uri="{FF2B5EF4-FFF2-40B4-BE49-F238E27FC236}">
              <a16:creationId xmlns:a16="http://schemas.microsoft.com/office/drawing/2014/main" id="{18016040-F321-4D98-8A37-C7122A2910BD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4" name="Shape 5">
          <a:extLst>
            <a:ext uri="{FF2B5EF4-FFF2-40B4-BE49-F238E27FC236}">
              <a16:creationId xmlns:a16="http://schemas.microsoft.com/office/drawing/2014/main" id="{DDF54880-8BF8-4FAE-ADD0-78F47F75461E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5" name="Shape 5">
          <a:extLst>
            <a:ext uri="{FF2B5EF4-FFF2-40B4-BE49-F238E27FC236}">
              <a16:creationId xmlns:a16="http://schemas.microsoft.com/office/drawing/2014/main" id="{B24F2531-EC68-4044-AE3C-9F818193AF9D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-9525</xdr:rowOff>
    </xdr:from>
    <xdr:ext cx="76200" cy="47625"/>
    <xdr:sp macro="" textlink="">
      <xdr:nvSpPr>
        <xdr:cNvPr id="1216" name="Shape 3">
          <a:extLst>
            <a:ext uri="{FF2B5EF4-FFF2-40B4-BE49-F238E27FC236}">
              <a16:creationId xmlns:a16="http://schemas.microsoft.com/office/drawing/2014/main" id="{D40A4F9B-2F5F-4F00-930B-D730EB200FB5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7" name="Shape 5">
          <a:extLst>
            <a:ext uri="{FF2B5EF4-FFF2-40B4-BE49-F238E27FC236}">
              <a16:creationId xmlns:a16="http://schemas.microsoft.com/office/drawing/2014/main" id="{31DD66AF-1931-49DE-ABB7-95DD0B80998F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8" name="Shape 5">
          <a:extLst>
            <a:ext uri="{FF2B5EF4-FFF2-40B4-BE49-F238E27FC236}">
              <a16:creationId xmlns:a16="http://schemas.microsoft.com/office/drawing/2014/main" id="{5B46CB9E-9101-4539-8AE2-FCC9509D2C1E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9" name="Shape 5">
          <a:extLst>
            <a:ext uri="{FF2B5EF4-FFF2-40B4-BE49-F238E27FC236}">
              <a16:creationId xmlns:a16="http://schemas.microsoft.com/office/drawing/2014/main" id="{F50CD45C-204B-44AE-9E2C-8412A69D50A6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0" name="Shape 5">
          <a:extLst>
            <a:ext uri="{FF2B5EF4-FFF2-40B4-BE49-F238E27FC236}">
              <a16:creationId xmlns:a16="http://schemas.microsoft.com/office/drawing/2014/main" id="{8D7E9EB1-43E3-44D7-8134-0E23FB6726B0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-9525</xdr:rowOff>
    </xdr:from>
    <xdr:ext cx="76200" cy="47625"/>
    <xdr:sp macro="" textlink="">
      <xdr:nvSpPr>
        <xdr:cNvPr id="1221" name="Shape 3">
          <a:extLst>
            <a:ext uri="{FF2B5EF4-FFF2-40B4-BE49-F238E27FC236}">
              <a16:creationId xmlns:a16="http://schemas.microsoft.com/office/drawing/2014/main" id="{FFEA9686-05B1-4F68-A121-EF9076E3F170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2" name="Shape 5">
          <a:extLst>
            <a:ext uri="{FF2B5EF4-FFF2-40B4-BE49-F238E27FC236}">
              <a16:creationId xmlns:a16="http://schemas.microsoft.com/office/drawing/2014/main" id="{FAE8CD09-9678-46EE-BB42-FC44E85BC254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3" name="Shape 5">
          <a:extLst>
            <a:ext uri="{FF2B5EF4-FFF2-40B4-BE49-F238E27FC236}">
              <a16:creationId xmlns:a16="http://schemas.microsoft.com/office/drawing/2014/main" id="{B3237B71-1A4E-4EAC-8FB1-FB07E513F193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4" name="Shape 5">
          <a:extLst>
            <a:ext uri="{FF2B5EF4-FFF2-40B4-BE49-F238E27FC236}">
              <a16:creationId xmlns:a16="http://schemas.microsoft.com/office/drawing/2014/main" id="{F0C4CBB1-48FF-45D1-8F69-FDAD39FA1A97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5" name="Shape 5">
          <a:extLst>
            <a:ext uri="{FF2B5EF4-FFF2-40B4-BE49-F238E27FC236}">
              <a16:creationId xmlns:a16="http://schemas.microsoft.com/office/drawing/2014/main" id="{FD99E958-0977-49E2-96AF-D22FA6E2B718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6" name="Shape 4">
          <a:extLst>
            <a:ext uri="{FF2B5EF4-FFF2-40B4-BE49-F238E27FC236}">
              <a16:creationId xmlns:a16="http://schemas.microsoft.com/office/drawing/2014/main" id="{B5DB0B5E-75AD-44D7-8838-76D5E484A7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7" name="Shape 4">
          <a:extLst>
            <a:ext uri="{FF2B5EF4-FFF2-40B4-BE49-F238E27FC236}">
              <a16:creationId xmlns:a16="http://schemas.microsoft.com/office/drawing/2014/main" id="{2FEEB251-1B67-42D0-82E9-2185489F1F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8" name="Shape 4">
          <a:extLst>
            <a:ext uri="{FF2B5EF4-FFF2-40B4-BE49-F238E27FC236}">
              <a16:creationId xmlns:a16="http://schemas.microsoft.com/office/drawing/2014/main" id="{60892D59-E9BD-4E87-B9B5-9A6EE2B97E7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9" name="Shape 4">
          <a:extLst>
            <a:ext uri="{FF2B5EF4-FFF2-40B4-BE49-F238E27FC236}">
              <a16:creationId xmlns:a16="http://schemas.microsoft.com/office/drawing/2014/main" id="{C928C847-160E-4B56-AF29-C5098E419C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0" name="Shape 4">
          <a:extLst>
            <a:ext uri="{FF2B5EF4-FFF2-40B4-BE49-F238E27FC236}">
              <a16:creationId xmlns:a16="http://schemas.microsoft.com/office/drawing/2014/main" id="{D3B40E00-BCC2-43AA-A9E4-186B46A6FA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1" name="Shape 4">
          <a:extLst>
            <a:ext uri="{FF2B5EF4-FFF2-40B4-BE49-F238E27FC236}">
              <a16:creationId xmlns:a16="http://schemas.microsoft.com/office/drawing/2014/main" id="{61FBD43A-D00F-49D9-BCE8-A65B322A31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2" name="Shape 4">
          <a:extLst>
            <a:ext uri="{FF2B5EF4-FFF2-40B4-BE49-F238E27FC236}">
              <a16:creationId xmlns:a16="http://schemas.microsoft.com/office/drawing/2014/main" id="{9BD240A5-759D-4484-912B-48D9401355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3" name="Shape 4">
          <a:extLst>
            <a:ext uri="{FF2B5EF4-FFF2-40B4-BE49-F238E27FC236}">
              <a16:creationId xmlns:a16="http://schemas.microsoft.com/office/drawing/2014/main" id="{69F347E6-927E-4FFD-A424-98E45BF0B8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4" name="Shape 4">
          <a:extLst>
            <a:ext uri="{FF2B5EF4-FFF2-40B4-BE49-F238E27FC236}">
              <a16:creationId xmlns:a16="http://schemas.microsoft.com/office/drawing/2014/main" id="{E18A494B-18B1-47C7-986B-7AB5E8FABE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5" name="Shape 4">
          <a:extLst>
            <a:ext uri="{FF2B5EF4-FFF2-40B4-BE49-F238E27FC236}">
              <a16:creationId xmlns:a16="http://schemas.microsoft.com/office/drawing/2014/main" id="{221C38CB-360C-4639-8769-428FC1A663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6" name="Shape 4">
          <a:extLst>
            <a:ext uri="{FF2B5EF4-FFF2-40B4-BE49-F238E27FC236}">
              <a16:creationId xmlns:a16="http://schemas.microsoft.com/office/drawing/2014/main" id="{322F2B0B-3933-4C21-A63D-3A436D1128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7" name="Shape 4">
          <a:extLst>
            <a:ext uri="{FF2B5EF4-FFF2-40B4-BE49-F238E27FC236}">
              <a16:creationId xmlns:a16="http://schemas.microsoft.com/office/drawing/2014/main" id="{2F6B84CE-C381-4245-9EA7-6B2DC8F93A1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8" name="Shape 4">
          <a:extLst>
            <a:ext uri="{FF2B5EF4-FFF2-40B4-BE49-F238E27FC236}">
              <a16:creationId xmlns:a16="http://schemas.microsoft.com/office/drawing/2014/main" id="{D84B4689-5EF8-4E28-8F2E-416B63762D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9" name="Shape 4">
          <a:extLst>
            <a:ext uri="{FF2B5EF4-FFF2-40B4-BE49-F238E27FC236}">
              <a16:creationId xmlns:a16="http://schemas.microsoft.com/office/drawing/2014/main" id="{D2F76DCB-12C3-4B17-945C-2E123D7613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40" name="Shape 4">
          <a:extLst>
            <a:ext uri="{FF2B5EF4-FFF2-40B4-BE49-F238E27FC236}">
              <a16:creationId xmlns:a16="http://schemas.microsoft.com/office/drawing/2014/main" id="{F98188AD-5FF3-4F79-8451-8517C09E3D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1" name="Shape 5">
          <a:extLst>
            <a:ext uri="{FF2B5EF4-FFF2-40B4-BE49-F238E27FC236}">
              <a16:creationId xmlns:a16="http://schemas.microsoft.com/office/drawing/2014/main" id="{3668FFC0-A7EE-4D5D-A79E-135262DA93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2" name="Shape 5">
          <a:extLst>
            <a:ext uri="{FF2B5EF4-FFF2-40B4-BE49-F238E27FC236}">
              <a16:creationId xmlns:a16="http://schemas.microsoft.com/office/drawing/2014/main" id="{A07D019B-8C76-4CEC-BCD2-0F6BC3561A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3" name="Shape 5">
          <a:extLst>
            <a:ext uri="{FF2B5EF4-FFF2-40B4-BE49-F238E27FC236}">
              <a16:creationId xmlns:a16="http://schemas.microsoft.com/office/drawing/2014/main" id="{CCBCEA10-A31C-40C3-9846-C36F0D646E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4" name="Shape 5">
          <a:extLst>
            <a:ext uri="{FF2B5EF4-FFF2-40B4-BE49-F238E27FC236}">
              <a16:creationId xmlns:a16="http://schemas.microsoft.com/office/drawing/2014/main" id="{575BD762-A9AC-43DE-965C-19B3B52EF6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5" name="Shape 5">
          <a:extLst>
            <a:ext uri="{FF2B5EF4-FFF2-40B4-BE49-F238E27FC236}">
              <a16:creationId xmlns:a16="http://schemas.microsoft.com/office/drawing/2014/main" id="{CDB2435F-7FF5-4A47-B55C-B1D346A0B1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6" name="Shape 5">
          <a:extLst>
            <a:ext uri="{FF2B5EF4-FFF2-40B4-BE49-F238E27FC236}">
              <a16:creationId xmlns:a16="http://schemas.microsoft.com/office/drawing/2014/main" id="{BD2A0296-EA17-468F-9161-E74B66B9B0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7" name="Shape 5">
          <a:extLst>
            <a:ext uri="{FF2B5EF4-FFF2-40B4-BE49-F238E27FC236}">
              <a16:creationId xmlns:a16="http://schemas.microsoft.com/office/drawing/2014/main" id="{2A6C1FDE-E549-4B20-9B25-E9E50A3E61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8" name="Shape 5">
          <a:extLst>
            <a:ext uri="{FF2B5EF4-FFF2-40B4-BE49-F238E27FC236}">
              <a16:creationId xmlns:a16="http://schemas.microsoft.com/office/drawing/2014/main" id="{F369E1B4-81CD-402A-92E5-D5C2F6BBDD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9" name="Shape 5">
          <a:extLst>
            <a:ext uri="{FF2B5EF4-FFF2-40B4-BE49-F238E27FC236}">
              <a16:creationId xmlns:a16="http://schemas.microsoft.com/office/drawing/2014/main" id="{817532E5-C585-456E-89F0-2E09A2AF4B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0" name="Shape 5">
          <a:extLst>
            <a:ext uri="{FF2B5EF4-FFF2-40B4-BE49-F238E27FC236}">
              <a16:creationId xmlns:a16="http://schemas.microsoft.com/office/drawing/2014/main" id="{7855A5BF-61FF-45D9-A9D6-3CE8D0651D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1" name="Shape 5">
          <a:extLst>
            <a:ext uri="{FF2B5EF4-FFF2-40B4-BE49-F238E27FC236}">
              <a16:creationId xmlns:a16="http://schemas.microsoft.com/office/drawing/2014/main" id="{4FD69118-9B60-4DE0-8640-7617176A37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2" name="Shape 5">
          <a:extLst>
            <a:ext uri="{FF2B5EF4-FFF2-40B4-BE49-F238E27FC236}">
              <a16:creationId xmlns:a16="http://schemas.microsoft.com/office/drawing/2014/main" id="{50ABCFE3-2FCD-446E-AC34-6178580809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3" name="Shape 5">
          <a:extLst>
            <a:ext uri="{FF2B5EF4-FFF2-40B4-BE49-F238E27FC236}">
              <a16:creationId xmlns:a16="http://schemas.microsoft.com/office/drawing/2014/main" id="{65E028BE-DEE0-4855-BA96-53005A7BC1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4" name="Shape 5">
          <a:extLst>
            <a:ext uri="{FF2B5EF4-FFF2-40B4-BE49-F238E27FC236}">
              <a16:creationId xmlns:a16="http://schemas.microsoft.com/office/drawing/2014/main" id="{4C599DC8-DE59-4FA7-AE3F-96BCF5FA19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5" name="Shape 5">
          <a:extLst>
            <a:ext uri="{FF2B5EF4-FFF2-40B4-BE49-F238E27FC236}">
              <a16:creationId xmlns:a16="http://schemas.microsoft.com/office/drawing/2014/main" id="{B3D49F61-8D1A-4E06-B89D-579AFEF570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6" name="Shape 5">
          <a:extLst>
            <a:ext uri="{FF2B5EF4-FFF2-40B4-BE49-F238E27FC236}">
              <a16:creationId xmlns:a16="http://schemas.microsoft.com/office/drawing/2014/main" id="{C8D728BC-C265-4CE2-BEC2-40CEB11BC7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7" name="Shape 4">
          <a:extLst>
            <a:ext uri="{FF2B5EF4-FFF2-40B4-BE49-F238E27FC236}">
              <a16:creationId xmlns:a16="http://schemas.microsoft.com/office/drawing/2014/main" id="{CAEA91FE-69D2-4217-BF78-50F7CD81E5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8" name="Shape 4">
          <a:extLst>
            <a:ext uri="{FF2B5EF4-FFF2-40B4-BE49-F238E27FC236}">
              <a16:creationId xmlns:a16="http://schemas.microsoft.com/office/drawing/2014/main" id="{B6B47E5A-CA3F-4DDE-A6A6-ACDA932CA6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9" name="Shape 4">
          <a:extLst>
            <a:ext uri="{FF2B5EF4-FFF2-40B4-BE49-F238E27FC236}">
              <a16:creationId xmlns:a16="http://schemas.microsoft.com/office/drawing/2014/main" id="{36B4DA6E-BB7B-497F-B1F2-2330AF9863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0" name="Shape 4">
          <a:extLst>
            <a:ext uri="{FF2B5EF4-FFF2-40B4-BE49-F238E27FC236}">
              <a16:creationId xmlns:a16="http://schemas.microsoft.com/office/drawing/2014/main" id="{4C02BA70-1787-4858-BE95-C402122C553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1" name="Shape 4">
          <a:extLst>
            <a:ext uri="{FF2B5EF4-FFF2-40B4-BE49-F238E27FC236}">
              <a16:creationId xmlns:a16="http://schemas.microsoft.com/office/drawing/2014/main" id="{C419D12F-1877-4E1C-9ED6-8EAA5F69B9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2" name="Shape 4">
          <a:extLst>
            <a:ext uri="{FF2B5EF4-FFF2-40B4-BE49-F238E27FC236}">
              <a16:creationId xmlns:a16="http://schemas.microsoft.com/office/drawing/2014/main" id="{D926CBC5-2D5D-49BB-8F3A-6C7F453ACD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3" name="Shape 4">
          <a:extLst>
            <a:ext uri="{FF2B5EF4-FFF2-40B4-BE49-F238E27FC236}">
              <a16:creationId xmlns:a16="http://schemas.microsoft.com/office/drawing/2014/main" id="{9A839458-7416-4B11-B5A0-F40AF039A1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4" name="Shape 4">
          <a:extLst>
            <a:ext uri="{FF2B5EF4-FFF2-40B4-BE49-F238E27FC236}">
              <a16:creationId xmlns:a16="http://schemas.microsoft.com/office/drawing/2014/main" id="{CAF50B29-8F0E-4DBE-8D6A-54535B248C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5" name="Shape 4">
          <a:extLst>
            <a:ext uri="{FF2B5EF4-FFF2-40B4-BE49-F238E27FC236}">
              <a16:creationId xmlns:a16="http://schemas.microsoft.com/office/drawing/2014/main" id="{0EB89140-F1FC-4990-9E2D-AA9DCB9EC9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6" name="Shape 4">
          <a:extLst>
            <a:ext uri="{FF2B5EF4-FFF2-40B4-BE49-F238E27FC236}">
              <a16:creationId xmlns:a16="http://schemas.microsoft.com/office/drawing/2014/main" id="{6290B473-D4E9-4592-A60F-4123C981F7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7" name="Shape 4">
          <a:extLst>
            <a:ext uri="{FF2B5EF4-FFF2-40B4-BE49-F238E27FC236}">
              <a16:creationId xmlns:a16="http://schemas.microsoft.com/office/drawing/2014/main" id="{C5C92E12-DCCC-4E87-91EE-340C1BD68C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8" name="Shape 4">
          <a:extLst>
            <a:ext uri="{FF2B5EF4-FFF2-40B4-BE49-F238E27FC236}">
              <a16:creationId xmlns:a16="http://schemas.microsoft.com/office/drawing/2014/main" id="{61ECE24F-CF38-4EBB-A7F7-BBCDD754CB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9" name="Shape 4">
          <a:extLst>
            <a:ext uri="{FF2B5EF4-FFF2-40B4-BE49-F238E27FC236}">
              <a16:creationId xmlns:a16="http://schemas.microsoft.com/office/drawing/2014/main" id="{3072D85A-A02B-4A80-B2CC-2D4CD92773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70" name="Shape 4">
          <a:extLst>
            <a:ext uri="{FF2B5EF4-FFF2-40B4-BE49-F238E27FC236}">
              <a16:creationId xmlns:a16="http://schemas.microsoft.com/office/drawing/2014/main" id="{A35B4BEF-94D8-4EFB-BB99-243FA401F6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71" name="Shape 4">
          <a:extLst>
            <a:ext uri="{FF2B5EF4-FFF2-40B4-BE49-F238E27FC236}">
              <a16:creationId xmlns:a16="http://schemas.microsoft.com/office/drawing/2014/main" id="{85986B65-E26C-456A-87EE-8953251FFB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2" name="Shape 5">
          <a:extLst>
            <a:ext uri="{FF2B5EF4-FFF2-40B4-BE49-F238E27FC236}">
              <a16:creationId xmlns:a16="http://schemas.microsoft.com/office/drawing/2014/main" id="{0C5CD417-9BEA-4F9C-84F1-9E4623FEC2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3" name="Shape 5">
          <a:extLst>
            <a:ext uri="{FF2B5EF4-FFF2-40B4-BE49-F238E27FC236}">
              <a16:creationId xmlns:a16="http://schemas.microsoft.com/office/drawing/2014/main" id="{677C593E-0A09-4AF8-8FEC-2E0A9C8F61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4" name="Shape 5">
          <a:extLst>
            <a:ext uri="{FF2B5EF4-FFF2-40B4-BE49-F238E27FC236}">
              <a16:creationId xmlns:a16="http://schemas.microsoft.com/office/drawing/2014/main" id="{325BD55B-8255-4511-B518-4728EE1A6B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5" name="Shape 5">
          <a:extLst>
            <a:ext uri="{FF2B5EF4-FFF2-40B4-BE49-F238E27FC236}">
              <a16:creationId xmlns:a16="http://schemas.microsoft.com/office/drawing/2014/main" id="{C02407D0-7DB7-41B8-9693-993B5E30EA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6" name="Shape 5">
          <a:extLst>
            <a:ext uri="{FF2B5EF4-FFF2-40B4-BE49-F238E27FC236}">
              <a16:creationId xmlns:a16="http://schemas.microsoft.com/office/drawing/2014/main" id="{995EF7BE-0124-49B4-B8AA-ED21051325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7" name="Shape 5">
          <a:extLst>
            <a:ext uri="{FF2B5EF4-FFF2-40B4-BE49-F238E27FC236}">
              <a16:creationId xmlns:a16="http://schemas.microsoft.com/office/drawing/2014/main" id="{2A6679A0-FA42-4E01-BBCA-759AC6BDE4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8" name="Shape 5">
          <a:extLst>
            <a:ext uri="{FF2B5EF4-FFF2-40B4-BE49-F238E27FC236}">
              <a16:creationId xmlns:a16="http://schemas.microsoft.com/office/drawing/2014/main" id="{ECBF10A4-AA6B-4C4C-9567-83F9F4EFF4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9" name="Shape 5">
          <a:extLst>
            <a:ext uri="{FF2B5EF4-FFF2-40B4-BE49-F238E27FC236}">
              <a16:creationId xmlns:a16="http://schemas.microsoft.com/office/drawing/2014/main" id="{532AC2C6-3635-41D8-A190-14FD040A81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0" name="Shape 5">
          <a:extLst>
            <a:ext uri="{FF2B5EF4-FFF2-40B4-BE49-F238E27FC236}">
              <a16:creationId xmlns:a16="http://schemas.microsoft.com/office/drawing/2014/main" id="{E0B7D435-C794-4FF7-9FD9-AEB460BF44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1" name="Shape 5">
          <a:extLst>
            <a:ext uri="{FF2B5EF4-FFF2-40B4-BE49-F238E27FC236}">
              <a16:creationId xmlns:a16="http://schemas.microsoft.com/office/drawing/2014/main" id="{9DD8F10D-8BD7-4CDD-AC8A-F3828994A2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2" name="Shape 5">
          <a:extLst>
            <a:ext uri="{FF2B5EF4-FFF2-40B4-BE49-F238E27FC236}">
              <a16:creationId xmlns:a16="http://schemas.microsoft.com/office/drawing/2014/main" id="{E264A30B-DF8D-4482-8F16-337720CD0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3" name="Shape 5">
          <a:extLst>
            <a:ext uri="{FF2B5EF4-FFF2-40B4-BE49-F238E27FC236}">
              <a16:creationId xmlns:a16="http://schemas.microsoft.com/office/drawing/2014/main" id="{714E7295-1052-4A4F-8965-3DE2D4A4DD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4" name="Shape 5">
          <a:extLst>
            <a:ext uri="{FF2B5EF4-FFF2-40B4-BE49-F238E27FC236}">
              <a16:creationId xmlns:a16="http://schemas.microsoft.com/office/drawing/2014/main" id="{5A0E73CD-F934-44D3-8AD0-D5B85C461D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5" name="Shape 5">
          <a:extLst>
            <a:ext uri="{FF2B5EF4-FFF2-40B4-BE49-F238E27FC236}">
              <a16:creationId xmlns:a16="http://schemas.microsoft.com/office/drawing/2014/main" id="{9202ACB4-5A45-4605-A323-E5C6DB6FFE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6" name="Shape 5">
          <a:extLst>
            <a:ext uri="{FF2B5EF4-FFF2-40B4-BE49-F238E27FC236}">
              <a16:creationId xmlns:a16="http://schemas.microsoft.com/office/drawing/2014/main" id="{1D5A8FC2-804F-419B-BF4B-3476B735D1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7" name="Shape 5">
          <a:extLst>
            <a:ext uri="{FF2B5EF4-FFF2-40B4-BE49-F238E27FC236}">
              <a16:creationId xmlns:a16="http://schemas.microsoft.com/office/drawing/2014/main" id="{1435414E-F36A-49DC-98B8-8DDDC2E76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88" name="Shape 4">
          <a:extLst>
            <a:ext uri="{FF2B5EF4-FFF2-40B4-BE49-F238E27FC236}">
              <a16:creationId xmlns:a16="http://schemas.microsoft.com/office/drawing/2014/main" id="{70F3A8F6-FD78-4840-85B2-0D44F7E612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89" name="Shape 4">
          <a:extLst>
            <a:ext uri="{FF2B5EF4-FFF2-40B4-BE49-F238E27FC236}">
              <a16:creationId xmlns:a16="http://schemas.microsoft.com/office/drawing/2014/main" id="{A05B05FF-6CA0-4684-8CE1-4F0A985034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0" name="Shape 4">
          <a:extLst>
            <a:ext uri="{FF2B5EF4-FFF2-40B4-BE49-F238E27FC236}">
              <a16:creationId xmlns:a16="http://schemas.microsoft.com/office/drawing/2014/main" id="{9E52D81C-40D4-469C-872F-FB46A679F5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1" name="Shape 4">
          <a:extLst>
            <a:ext uri="{FF2B5EF4-FFF2-40B4-BE49-F238E27FC236}">
              <a16:creationId xmlns:a16="http://schemas.microsoft.com/office/drawing/2014/main" id="{2A92126A-38E4-4761-AFB2-BAD8E805A9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2" name="Shape 4">
          <a:extLst>
            <a:ext uri="{FF2B5EF4-FFF2-40B4-BE49-F238E27FC236}">
              <a16:creationId xmlns:a16="http://schemas.microsoft.com/office/drawing/2014/main" id="{9F6F4DEC-EF63-464B-B67D-F2A961FAAE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3" name="Shape 4">
          <a:extLst>
            <a:ext uri="{FF2B5EF4-FFF2-40B4-BE49-F238E27FC236}">
              <a16:creationId xmlns:a16="http://schemas.microsoft.com/office/drawing/2014/main" id="{D4D86191-3D7D-4068-8B9B-676D01C4DC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4" name="Shape 4">
          <a:extLst>
            <a:ext uri="{FF2B5EF4-FFF2-40B4-BE49-F238E27FC236}">
              <a16:creationId xmlns:a16="http://schemas.microsoft.com/office/drawing/2014/main" id="{D9EF0F51-2219-4393-8D10-2329486651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5" name="Shape 4">
          <a:extLst>
            <a:ext uri="{FF2B5EF4-FFF2-40B4-BE49-F238E27FC236}">
              <a16:creationId xmlns:a16="http://schemas.microsoft.com/office/drawing/2014/main" id="{C0207726-3EC9-4063-8CC8-0607834555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6" name="Shape 4">
          <a:extLst>
            <a:ext uri="{FF2B5EF4-FFF2-40B4-BE49-F238E27FC236}">
              <a16:creationId xmlns:a16="http://schemas.microsoft.com/office/drawing/2014/main" id="{BF89FC14-E111-4D2F-9FC1-33A86CA19E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7" name="Shape 4">
          <a:extLst>
            <a:ext uri="{FF2B5EF4-FFF2-40B4-BE49-F238E27FC236}">
              <a16:creationId xmlns:a16="http://schemas.microsoft.com/office/drawing/2014/main" id="{71CF4968-B7E8-481A-8163-1B3A683471F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8" name="Shape 4">
          <a:extLst>
            <a:ext uri="{FF2B5EF4-FFF2-40B4-BE49-F238E27FC236}">
              <a16:creationId xmlns:a16="http://schemas.microsoft.com/office/drawing/2014/main" id="{83639A31-AFF1-4F3E-945F-A9D0173BAC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9" name="Shape 4">
          <a:extLst>
            <a:ext uri="{FF2B5EF4-FFF2-40B4-BE49-F238E27FC236}">
              <a16:creationId xmlns:a16="http://schemas.microsoft.com/office/drawing/2014/main" id="{543B065E-F913-48BC-94EE-8495204AB1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0" name="Shape 4">
          <a:extLst>
            <a:ext uri="{FF2B5EF4-FFF2-40B4-BE49-F238E27FC236}">
              <a16:creationId xmlns:a16="http://schemas.microsoft.com/office/drawing/2014/main" id="{40832DDF-1E9D-42FB-9E97-1B86CF5DB6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1" name="Shape 4">
          <a:extLst>
            <a:ext uri="{FF2B5EF4-FFF2-40B4-BE49-F238E27FC236}">
              <a16:creationId xmlns:a16="http://schemas.microsoft.com/office/drawing/2014/main" id="{7E45A17F-41E7-4BEB-B596-CE5AC299890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2" name="Shape 4">
          <a:extLst>
            <a:ext uri="{FF2B5EF4-FFF2-40B4-BE49-F238E27FC236}">
              <a16:creationId xmlns:a16="http://schemas.microsoft.com/office/drawing/2014/main" id="{6FCE0CAE-A40D-475C-B6E6-7D7A7A8C78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3" name="Shape 5">
          <a:extLst>
            <a:ext uri="{FF2B5EF4-FFF2-40B4-BE49-F238E27FC236}">
              <a16:creationId xmlns:a16="http://schemas.microsoft.com/office/drawing/2014/main" id="{40EB850E-3095-4D34-8B8C-1719D34047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4" name="Shape 5">
          <a:extLst>
            <a:ext uri="{FF2B5EF4-FFF2-40B4-BE49-F238E27FC236}">
              <a16:creationId xmlns:a16="http://schemas.microsoft.com/office/drawing/2014/main" id="{6EFC515A-FC40-4213-95C7-9B2882E69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5" name="Shape 5">
          <a:extLst>
            <a:ext uri="{FF2B5EF4-FFF2-40B4-BE49-F238E27FC236}">
              <a16:creationId xmlns:a16="http://schemas.microsoft.com/office/drawing/2014/main" id="{717EC2D4-5F68-4997-8D3D-9483A9B66F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6" name="Shape 5">
          <a:extLst>
            <a:ext uri="{FF2B5EF4-FFF2-40B4-BE49-F238E27FC236}">
              <a16:creationId xmlns:a16="http://schemas.microsoft.com/office/drawing/2014/main" id="{DAD1C9A5-A17B-4980-9314-D8A9DA7093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7" name="Shape 5">
          <a:extLst>
            <a:ext uri="{FF2B5EF4-FFF2-40B4-BE49-F238E27FC236}">
              <a16:creationId xmlns:a16="http://schemas.microsoft.com/office/drawing/2014/main" id="{5B636E39-E27A-4BAD-A768-162035CBEB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8" name="Shape 5">
          <a:extLst>
            <a:ext uri="{FF2B5EF4-FFF2-40B4-BE49-F238E27FC236}">
              <a16:creationId xmlns:a16="http://schemas.microsoft.com/office/drawing/2014/main" id="{7C1ECAF7-E5F7-4446-9497-15E3844250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9" name="Shape 5">
          <a:extLst>
            <a:ext uri="{FF2B5EF4-FFF2-40B4-BE49-F238E27FC236}">
              <a16:creationId xmlns:a16="http://schemas.microsoft.com/office/drawing/2014/main" id="{1DB60E68-FAAD-4550-9C17-CBF845B5FC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0" name="Shape 5">
          <a:extLst>
            <a:ext uri="{FF2B5EF4-FFF2-40B4-BE49-F238E27FC236}">
              <a16:creationId xmlns:a16="http://schemas.microsoft.com/office/drawing/2014/main" id="{9758A6A6-A776-40B0-AA46-6664A1CDA5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1" name="Shape 5">
          <a:extLst>
            <a:ext uri="{FF2B5EF4-FFF2-40B4-BE49-F238E27FC236}">
              <a16:creationId xmlns:a16="http://schemas.microsoft.com/office/drawing/2014/main" id="{1789ED85-01C1-4A23-BD96-A966372E16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2" name="Shape 5">
          <a:extLst>
            <a:ext uri="{FF2B5EF4-FFF2-40B4-BE49-F238E27FC236}">
              <a16:creationId xmlns:a16="http://schemas.microsoft.com/office/drawing/2014/main" id="{E11EB7C7-23CA-4B77-AA28-4F778036C9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3" name="Shape 5">
          <a:extLst>
            <a:ext uri="{FF2B5EF4-FFF2-40B4-BE49-F238E27FC236}">
              <a16:creationId xmlns:a16="http://schemas.microsoft.com/office/drawing/2014/main" id="{59619E7D-1A0B-4625-84BF-007FE54921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4" name="Shape 5">
          <a:extLst>
            <a:ext uri="{FF2B5EF4-FFF2-40B4-BE49-F238E27FC236}">
              <a16:creationId xmlns:a16="http://schemas.microsoft.com/office/drawing/2014/main" id="{EBADC387-88F5-4B30-9E07-E1073A3BA9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5" name="Shape 5">
          <a:extLst>
            <a:ext uri="{FF2B5EF4-FFF2-40B4-BE49-F238E27FC236}">
              <a16:creationId xmlns:a16="http://schemas.microsoft.com/office/drawing/2014/main" id="{FF552793-907D-4FB8-AFF2-5F3C424110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316" name="Shape 6">
          <a:extLst>
            <a:ext uri="{FF2B5EF4-FFF2-40B4-BE49-F238E27FC236}">
              <a16:creationId xmlns:a16="http://schemas.microsoft.com/office/drawing/2014/main" id="{8895E03C-5828-4879-A1C8-D8B020B7740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7" name="Shape 5">
          <a:extLst>
            <a:ext uri="{FF2B5EF4-FFF2-40B4-BE49-F238E27FC236}">
              <a16:creationId xmlns:a16="http://schemas.microsoft.com/office/drawing/2014/main" id="{99757907-68CC-4DE4-BD46-8AAC7D87A0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8" name="Shape 5">
          <a:extLst>
            <a:ext uri="{FF2B5EF4-FFF2-40B4-BE49-F238E27FC236}">
              <a16:creationId xmlns:a16="http://schemas.microsoft.com/office/drawing/2014/main" id="{64CC6831-8A17-4F2F-940C-BF2861084C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9" name="Shape 5">
          <a:extLst>
            <a:ext uri="{FF2B5EF4-FFF2-40B4-BE49-F238E27FC236}">
              <a16:creationId xmlns:a16="http://schemas.microsoft.com/office/drawing/2014/main" id="{F024C5A7-9D70-4262-9709-FC60AEA12C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0" name="Shape 5">
          <a:extLst>
            <a:ext uri="{FF2B5EF4-FFF2-40B4-BE49-F238E27FC236}">
              <a16:creationId xmlns:a16="http://schemas.microsoft.com/office/drawing/2014/main" id="{5558B966-0038-4FE8-B1EF-72DBFE1765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1" name="Shape 5">
          <a:extLst>
            <a:ext uri="{FF2B5EF4-FFF2-40B4-BE49-F238E27FC236}">
              <a16:creationId xmlns:a16="http://schemas.microsoft.com/office/drawing/2014/main" id="{9ADF74E7-3E36-4EDF-A450-009FC3E35B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2" name="Shape 5">
          <a:extLst>
            <a:ext uri="{FF2B5EF4-FFF2-40B4-BE49-F238E27FC236}">
              <a16:creationId xmlns:a16="http://schemas.microsoft.com/office/drawing/2014/main" id="{C09091B5-2DC1-4CA1-AF5E-35E3A4529F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3" name="Shape 5">
          <a:extLst>
            <a:ext uri="{FF2B5EF4-FFF2-40B4-BE49-F238E27FC236}">
              <a16:creationId xmlns:a16="http://schemas.microsoft.com/office/drawing/2014/main" id="{D4B9F20C-B293-449F-992D-25EA8BBC0B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4" name="Shape 5">
          <a:extLst>
            <a:ext uri="{FF2B5EF4-FFF2-40B4-BE49-F238E27FC236}">
              <a16:creationId xmlns:a16="http://schemas.microsoft.com/office/drawing/2014/main" id="{85ADE039-B5F0-42BA-98D0-B05A8AC2D5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5" name="Shape 5">
          <a:extLst>
            <a:ext uri="{FF2B5EF4-FFF2-40B4-BE49-F238E27FC236}">
              <a16:creationId xmlns:a16="http://schemas.microsoft.com/office/drawing/2014/main" id="{A239F699-5321-41CB-9C3B-27A0124D5F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6" name="Shape 5">
          <a:extLst>
            <a:ext uri="{FF2B5EF4-FFF2-40B4-BE49-F238E27FC236}">
              <a16:creationId xmlns:a16="http://schemas.microsoft.com/office/drawing/2014/main" id="{67E82E9B-58BA-4159-9718-218E99EEAB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7" name="Shape 5">
          <a:extLst>
            <a:ext uri="{FF2B5EF4-FFF2-40B4-BE49-F238E27FC236}">
              <a16:creationId xmlns:a16="http://schemas.microsoft.com/office/drawing/2014/main" id="{C40324B7-BEF6-4783-9296-3CEFBD364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8" name="Shape 5">
          <a:extLst>
            <a:ext uri="{FF2B5EF4-FFF2-40B4-BE49-F238E27FC236}">
              <a16:creationId xmlns:a16="http://schemas.microsoft.com/office/drawing/2014/main" id="{E9B051B4-38A0-4078-9C95-D0EB2D335C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9" name="Shape 5">
          <a:extLst>
            <a:ext uri="{FF2B5EF4-FFF2-40B4-BE49-F238E27FC236}">
              <a16:creationId xmlns:a16="http://schemas.microsoft.com/office/drawing/2014/main" id="{B3517BBC-BC0B-426F-A0A3-A69A836FA4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0" name="Shape 5">
          <a:extLst>
            <a:ext uri="{FF2B5EF4-FFF2-40B4-BE49-F238E27FC236}">
              <a16:creationId xmlns:a16="http://schemas.microsoft.com/office/drawing/2014/main" id="{7461900A-8AE1-418F-A699-BB4C145E88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1" name="Shape 5">
          <a:extLst>
            <a:ext uri="{FF2B5EF4-FFF2-40B4-BE49-F238E27FC236}">
              <a16:creationId xmlns:a16="http://schemas.microsoft.com/office/drawing/2014/main" id="{26A1EEEA-5D6B-493B-ACDC-788EFF947E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2" name="Shape 5">
          <a:extLst>
            <a:ext uri="{FF2B5EF4-FFF2-40B4-BE49-F238E27FC236}">
              <a16:creationId xmlns:a16="http://schemas.microsoft.com/office/drawing/2014/main" id="{0185282C-8A2B-44B4-8939-01DB141C5F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3" name="Shape 5">
          <a:extLst>
            <a:ext uri="{FF2B5EF4-FFF2-40B4-BE49-F238E27FC236}">
              <a16:creationId xmlns:a16="http://schemas.microsoft.com/office/drawing/2014/main" id="{7330A429-6C51-42DF-96C3-F5B1BD328F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4" name="Shape 5">
          <a:extLst>
            <a:ext uri="{FF2B5EF4-FFF2-40B4-BE49-F238E27FC236}">
              <a16:creationId xmlns:a16="http://schemas.microsoft.com/office/drawing/2014/main" id="{64AEC353-06AD-4D42-B30E-A235B0F563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5" name="Shape 5">
          <a:extLst>
            <a:ext uri="{FF2B5EF4-FFF2-40B4-BE49-F238E27FC236}">
              <a16:creationId xmlns:a16="http://schemas.microsoft.com/office/drawing/2014/main" id="{BC0976D1-3741-4043-9635-66C2ED7E05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6" name="Shape 5">
          <a:extLst>
            <a:ext uri="{FF2B5EF4-FFF2-40B4-BE49-F238E27FC236}">
              <a16:creationId xmlns:a16="http://schemas.microsoft.com/office/drawing/2014/main" id="{B3E6B918-1C3A-4F2B-B6CE-8C5E513197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7" name="Shape 5">
          <a:extLst>
            <a:ext uri="{FF2B5EF4-FFF2-40B4-BE49-F238E27FC236}">
              <a16:creationId xmlns:a16="http://schemas.microsoft.com/office/drawing/2014/main" id="{17691A00-3E01-46FA-A8F8-2B8F438C8C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8" name="Shape 5">
          <a:extLst>
            <a:ext uri="{FF2B5EF4-FFF2-40B4-BE49-F238E27FC236}">
              <a16:creationId xmlns:a16="http://schemas.microsoft.com/office/drawing/2014/main" id="{5039F183-853C-4419-BFDB-31274087C0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9" name="Shape 5">
          <a:extLst>
            <a:ext uri="{FF2B5EF4-FFF2-40B4-BE49-F238E27FC236}">
              <a16:creationId xmlns:a16="http://schemas.microsoft.com/office/drawing/2014/main" id="{FA8DB9DE-BE88-4E21-90D5-8FB51D302F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0" name="Shape 5">
          <a:extLst>
            <a:ext uri="{FF2B5EF4-FFF2-40B4-BE49-F238E27FC236}">
              <a16:creationId xmlns:a16="http://schemas.microsoft.com/office/drawing/2014/main" id="{3BA6B2A5-9875-42F9-9E4A-3B88ABFF63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1" name="Shape 5">
          <a:extLst>
            <a:ext uri="{FF2B5EF4-FFF2-40B4-BE49-F238E27FC236}">
              <a16:creationId xmlns:a16="http://schemas.microsoft.com/office/drawing/2014/main" id="{5EDC1597-3273-476F-A0DC-75915AC2E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2" name="Shape 5">
          <a:extLst>
            <a:ext uri="{FF2B5EF4-FFF2-40B4-BE49-F238E27FC236}">
              <a16:creationId xmlns:a16="http://schemas.microsoft.com/office/drawing/2014/main" id="{CA013740-7135-4282-B57D-AF002BDBBC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3" name="Shape 5">
          <a:extLst>
            <a:ext uri="{FF2B5EF4-FFF2-40B4-BE49-F238E27FC236}">
              <a16:creationId xmlns:a16="http://schemas.microsoft.com/office/drawing/2014/main" id="{5CDF6292-630C-4042-8E2F-CCAD7B5293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4" name="Shape 5">
          <a:extLst>
            <a:ext uri="{FF2B5EF4-FFF2-40B4-BE49-F238E27FC236}">
              <a16:creationId xmlns:a16="http://schemas.microsoft.com/office/drawing/2014/main" id="{0928E452-EB6B-42E0-917F-8B34CCFD87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5" name="Shape 5">
          <a:extLst>
            <a:ext uri="{FF2B5EF4-FFF2-40B4-BE49-F238E27FC236}">
              <a16:creationId xmlns:a16="http://schemas.microsoft.com/office/drawing/2014/main" id="{FE709BC9-3269-40FA-88BD-F3F1ADEEBF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6" name="Shape 5">
          <a:extLst>
            <a:ext uri="{FF2B5EF4-FFF2-40B4-BE49-F238E27FC236}">
              <a16:creationId xmlns:a16="http://schemas.microsoft.com/office/drawing/2014/main" id="{B3FABDD1-85CA-46E0-B451-9ACD62005E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7" name="Shape 5">
          <a:extLst>
            <a:ext uri="{FF2B5EF4-FFF2-40B4-BE49-F238E27FC236}">
              <a16:creationId xmlns:a16="http://schemas.microsoft.com/office/drawing/2014/main" id="{49881946-1176-4742-926F-BC2FE2FEF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8" name="Shape 5">
          <a:extLst>
            <a:ext uri="{FF2B5EF4-FFF2-40B4-BE49-F238E27FC236}">
              <a16:creationId xmlns:a16="http://schemas.microsoft.com/office/drawing/2014/main" id="{AEE124F0-D621-4D71-AD25-2C5F815E9F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9" name="Shape 5">
          <a:extLst>
            <a:ext uri="{FF2B5EF4-FFF2-40B4-BE49-F238E27FC236}">
              <a16:creationId xmlns:a16="http://schemas.microsoft.com/office/drawing/2014/main" id="{D75C463B-3E41-4DE8-9299-31CB677DBE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0" name="Shape 5">
          <a:extLst>
            <a:ext uri="{FF2B5EF4-FFF2-40B4-BE49-F238E27FC236}">
              <a16:creationId xmlns:a16="http://schemas.microsoft.com/office/drawing/2014/main" id="{87A7194D-2E76-49BC-A667-EABF3A6319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1" name="Shape 5">
          <a:extLst>
            <a:ext uri="{FF2B5EF4-FFF2-40B4-BE49-F238E27FC236}">
              <a16:creationId xmlns:a16="http://schemas.microsoft.com/office/drawing/2014/main" id="{ADBFC6AC-2568-4C49-B2ED-C3689EFB56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2" name="Shape 5">
          <a:extLst>
            <a:ext uri="{FF2B5EF4-FFF2-40B4-BE49-F238E27FC236}">
              <a16:creationId xmlns:a16="http://schemas.microsoft.com/office/drawing/2014/main" id="{24CA7303-6DBC-4DAB-ABB8-B3EFB75799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3" name="Shape 5">
          <a:extLst>
            <a:ext uri="{FF2B5EF4-FFF2-40B4-BE49-F238E27FC236}">
              <a16:creationId xmlns:a16="http://schemas.microsoft.com/office/drawing/2014/main" id="{88148222-016F-46B1-BB89-0F066EFF8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4" name="Shape 5">
          <a:extLst>
            <a:ext uri="{FF2B5EF4-FFF2-40B4-BE49-F238E27FC236}">
              <a16:creationId xmlns:a16="http://schemas.microsoft.com/office/drawing/2014/main" id="{BCF3A011-F827-463C-A90A-13938EE915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5" name="Shape 5">
          <a:extLst>
            <a:ext uri="{FF2B5EF4-FFF2-40B4-BE49-F238E27FC236}">
              <a16:creationId xmlns:a16="http://schemas.microsoft.com/office/drawing/2014/main" id="{8ABB5732-C7E0-4732-848E-D09044685D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6" name="Shape 5">
          <a:extLst>
            <a:ext uri="{FF2B5EF4-FFF2-40B4-BE49-F238E27FC236}">
              <a16:creationId xmlns:a16="http://schemas.microsoft.com/office/drawing/2014/main" id="{9D9A42B0-168A-48F8-98DD-F80DD2B871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7" name="Shape 5">
          <a:extLst>
            <a:ext uri="{FF2B5EF4-FFF2-40B4-BE49-F238E27FC236}">
              <a16:creationId xmlns:a16="http://schemas.microsoft.com/office/drawing/2014/main" id="{B2032BA5-A7C9-4623-A545-46C6862841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8" name="Shape 5">
          <a:extLst>
            <a:ext uri="{FF2B5EF4-FFF2-40B4-BE49-F238E27FC236}">
              <a16:creationId xmlns:a16="http://schemas.microsoft.com/office/drawing/2014/main" id="{A90F6F6B-C3C4-48C0-AF8F-1F782A5163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9" name="Shape 5">
          <a:extLst>
            <a:ext uri="{FF2B5EF4-FFF2-40B4-BE49-F238E27FC236}">
              <a16:creationId xmlns:a16="http://schemas.microsoft.com/office/drawing/2014/main" id="{4DB9F8F4-3B3F-477F-9953-79EF8068A5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0" name="Shape 5">
          <a:extLst>
            <a:ext uri="{FF2B5EF4-FFF2-40B4-BE49-F238E27FC236}">
              <a16:creationId xmlns:a16="http://schemas.microsoft.com/office/drawing/2014/main" id="{11AA0082-5A2B-4901-B199-94DBA5B4F7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1" name="Shape 5">
          <a:extLst>
            <a:ext uri="{FF2B5EF4-FFF2-40B4-BE49-F238E27FC236}">
              <a16:creationId xmlns:a16="http://schemas.microsoft.com/office/drawing/2014/main" id="{2DD76C0F-E232-4685-8CE7-E17F265AD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2" name="Shape 5">
          <a:extLst>
            <a:ext uri="{FF2B5EF4-FFF2-40B4-BE49-F238E27FC236}">
              <a16:creationId xmlns:a16="http://schemas.microsoft.com/office/drawing/2014/main" id="{4DC08EF5-39F6-4AE0-AD66-BFD7179847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3" name="Shape 5">
          <a:extLst>
            <a:ext uri="{FF2B5EF4-FFF2-40B4-BE49-F238E27FC236}">
              <a16:creationId xmlns:a16="http://schemas.microsoft.com/office/drawing/2014/main" id="{48B5BB8E-BCD7-4C16-80BE-4C9D275E87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4" name="Shape 5">
          <a:extLst>
            <a:ext uri="{FF2B5EF4-FFF2-40B4-BE49-F238E27FC236}">
              <a16:creationId xmlns:a16="http://schemas.microsoft.com/office/drawing/2014/main" id="{9A9E1D2F-FD18-4281-B68E-5189B1BB78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5" name="Shape 5">
          <a:extLst>
            <a:ext uri="{FF2B5EF4-FFF2-40B4-BE49-F238E27FC236}">
              <a16:creationId xmlns:a16="http://schemas.microsoft.com/office/drawing/2014/main" id="{C120E65B-2189-4AAE-85E7-7B356FCA69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6" name="Shape 5">
          <a:extLst>
            <a:ext uri="{FF2B5EF4-FFF2-40B4-BE49-F238E27FC236}">
              <a16:creationId xmlns:a16="http://schemas.microsoft.com/office/drawing/2014/main" id="{6666E742-0EF8-4480-A9CA-4A1A25DBB4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7" name="Shape 5">
          <a:extLst>
            <a:ext uri="{FF2B5EF4-FFF2-40B4-BE49-F238E27FC236}">
              <a16:creationId xmlns:a16="http://schemas.microsoft.com/office/drawing/2014/main" id="{A62BCC8C-F7BE-4688-B43A-8DE12D4006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8" name="Shape 5">
          <a:extLst>
            <a:ext uri="{FF2B5EF4-FFF2-40B4-BE49-F238E27FC236}">
              <a16:creationId xmlns:a16="http://schemas.microsoft.com/office/drawing/2014/main" id="{6CFA4BC9-B3CE-452E-87DD-37F3FB557D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9" name="Shape 5">
          <a:extLst>
            <a:ext uri="{FF2B5EF4-FFF2-40B4-BE49-F238E27FC236}">
              <a16:creationId xmlns:a16="http://schemas.microsoft.com/office/drawing/2014/main" id="{E218146A-E766-4BCE-9EF7-8F19E8E35F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0" name="Shape 5">
          <a:extLst>
            <a:ext uri="{FF2B5EF4-FFF2-40B4-BE49-F238E27FC236}">
              <a16:creationId xmlns:a16="http://schemas.microsoft.com/office/drawing/2014/main" id="{F8E9C20B-6F97-4F42-B5AA-9BF37702D3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1" name="Shape 5">
          <a:extLst>
            <a:ext uri="{FF2B5EF4-FFF2-40B4-BE49-F238E27FC236}">
              <a16:creationId xmlns:a16="http://schemas.microsoft.com/office/drawing/2014/main" id="{6D9FA484-A3C6-40E6-9E31-19F154DD91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2" name="Shape 5">
          <a:extLst>
            <a:ext uri="{FF2B5EF4-FFF2-40B4-BE49-F238E27FC236}">
              <a16:creationId xmlns:a16="http://schemas.microsoft.com/office/drawing/2014/main" id="{16CA25F2-FE83-479E-97F6-47EF9BFEF6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3" name="Shape 5">
          <a:extLst>
            <a:ext uri="{FF2B5EF4-FFF2-40B4-BE49-F238E27FC236}">
              <a16:creationId xmlns:a16="http://schemas.microsoft.com/office/drawing/2014/main" id="{2AA4AFA6-EE12-4BE2-A062-7B3A97778B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4" name="Shape 5">
          <a:extLst>
            <a:ext uri="{FF2B5EF4-FFF2-40B4-BE49-F238E27FC236}">
              <a16:creationId xmlns:a16="http://schemas.microsoft.com/office/drawing/2014/main" id="{1D2E80DC-8A50-4688-9F9E-875EFEC475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5" name="Shape 5">
          <a:extLst>
            <a:ext uri="{FF2B5EF4-FFF2-40B4-BE49-F238E27FC236}">
              <a16:creationId xmlns:a16="http://schemas.microsoft.com/office/drawing/2014/main" id="{F0C2311E-07E6-4B8A-A97C-EE5B212DC6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6" name="Shape 5">
          <a:extLst>
            <a:ext uri="{FF2B5EF4-FFF2-40B4-BE49-F238E27FC236}">
              <a16:creationId xmlns:a16="http://schemas.microsoft.com/office/drawing/2014/main" id="{819D26A1-5286-4DFA-B9C4-D74B8FF165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7" name="Shape 5">
          <a:extLst>
            <a:ext uri="{FF2B5EF4-FFF2-40B4-BE49-F238E27FC236}">
              <a16:creationId xmlns:a16="http://schemas.microsoft.com/office/drawing/2014/main" id="{7297196B-674A-4D80-8EF2-81AF348042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8" name="Shape 5">
          <a:extLst>
            <a:ext uri="{FF2B5EF4-FFF2-40B4-BE49-F238E27FC236}">
              <a16:creationId xmlns:a16="http://schemas.microsoft.com/office/drawing/2014/main" id="{065FE1DB-DBA4-4017-8DAC-09134C3413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9" name="Shape 5">
          <a:extLst>
            <a:ext uri="{FF2B5EF4-FFF2-40B4-BE49-F238E27FC236}">
              <a16:creationId xmlns:a16="http://schemas.microsoft.com/office/drawing/2014/main" id="{4E2DB354-9C3E-44C8-8ED5-4797E2807E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0" name="Shape 5">
          <a:extLst>
            <a:ext uri="{FF2B5EF4-FFF2-40B4-BE49-F238E27FC236}">
              <a16:creationId xmlns:a16="http://schemas.microsoft.com/office/drawing/2014/main" id="{1162BAB0-FFBB-434E-92F9-D32C213AFF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1" name="Shape 5">
          <a:extLst>
            <a:ext uri="{FF2B5EF4-FFF2-40B4-BE49-F238E27FC236}">
              <a16:creationId xmlns:a16="http://schemas.microsoft.com/office/drawing/2014/main" id="{F9705953-2D21-4ECD-9ED9-2DF9EE2659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2" name="Shape 5">
          <a:extLst>
            <a:ext uri="{FF2B5EF4-FFF2-40B4-BE49-F238E27FC236}">
              <a16:creationId xmlns:a16="http://schemas.microsoft.com/office/drawing/2014/main" id="{75DCF67F-E9F5-4427-A0D1-88F54DF2D2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3" name="Shape 5">
          <a:extLst>
            <a:ext uri="{FF2B5EF4-FFF2-40B4-BE49-F238E27FC236}">
              <a16:creationId xmlns:a16="http://schemas.microsoft.com/office/drawing/2014/main" id="{2263FD11-A2FD-48B1-BA6F-1B2132AAA9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4" name="Shape 5">
          <a:extLst>
            <a:ext uri="{FF2B5EF4-FFF2-40B4-BE49-F238E27FC236}">
              <a16:creationId xmlns:a16="http://schemas.microsoft.com/office/drawing/2014/main" id="{54FD5969-4AEA-4B6D-8CC7-DCC6599734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5" name="Shape 5">
          <a:extLst>
            <a:ext uri="{FF2B5EF4-FFF2-40B4-BE49-F238E27FC236}">
              <a16:creationId xmlns:a16="http://schemas.microsoft.com/office/drawing/2014/main" id="{61B4B67F-2110-441B-BFB2-386062C6AC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6" name="Shape 5">
          <a:extLst>
            <a:ext uri="{FF2B5EF4-FFF2-40B4-BE49-F238E27FC236}">
              <a16:creationId xmlns:a16="http://schemas.microsoft.com/office/drawing/2014/main" id="{AD1DB17C-3AA7-48DC-9BAD-8BC797A8C1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7" name="Shape 5">
          <a:extLst>
            <a:ext uri="{FF2B5EF4-FFF2-40B4-BE49-F238E27FC236}">
              <a16:creationId xmlns:a16="http://schemas.microsoft.com/office/drawing/2014/main" id="{7245325E-FD70-43F7-8437-8F5784B813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8" name="Shape 5">
          <a:extLst>
            <a:ext uri="{FF2B5EF4-FFF2-40B4-BE49-F238E27FC236}">
              <a16:creationId xmlns:a16="http://schemas.microsoft.com/office/drawing/2014/main" id="{6C48CD6A-5768-42E0-8309-BCF3AA5F2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9" name="Shape 5">
          <a:extLst>
            <a:ext uri="{FF2B5EF4-FFF2-40B4-BE49-F238E27FC236}">
              <a16:creationId xmlns:a16="http://schemas.microsoft.com/office/drawing/2014/main" id="{2DDC32C9-474A-455A-A0C6-788BF18260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0" name="Shape 5">
          <a:extLst>
            <a:ext uri="{FF2B5EF4-FFF2-40B4-BE49-F238E27FC236}">
              <a16:creationId xmlns:a16="http://schemas.microsoft.com/office/drawing/2014/main" id="{F7098F85-94D2-4E92-A721-2873E5D9EF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1" name="Shape 5">
          <a:extLst>
            <a:ext uri="{FF2B5EF4-FFF2-40B4-BE49-F238E27FC236}">
              <a16:creationId xmlns:a16="http://schemas.microsoft.com/office/drawing/2014/main" id="{FE79AAE0-E960-4C50-A83E-2BDE08CB5C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2" name="Shape 5">
          <a:extLst>
            <a:ext uri="{FF2B5EF4-FFF2-40B4-BE49-F238E27FC236}">
              <a16:creationId xmlns:a16="http://schemas.microsoft.com/office/drawing/2014/main" id="{E79BAE59-355F-45C2-B76B-C54128BD53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3" name="Shape 5">
          <a:extLst>
            <a:ext uri="{FF2B5EF4-FFF2-40B4-BE49-F238E27FC236}">
              <a16:creationId xmlns:a16="http://schemas.microsoft.com/office/drawing/2014/main" id="{4657C0DD-2465-43ED-B941-26BD53298C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4" name="Shape 5">
          <a:extLst>
            <a:ext uri="{FF2B5EF4-FFF2-40B4-BE49-F238E27FC236}">
              <a16:creationId xmlns:a16="http://schemas.microsoft.com/office/drawing/2014/main" id="{3D84BECD-0316-480C-99D2-78A5FD5D7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5" name="Shape 5">
          <a:extLst>
            <a:ext uri="{FF2B5EF4-FFF2-40B4-BE49-F238E27FC236}">
              <a16:creationId xmlns:a16="http://schemas.microsoft.com/office/drawing/2014/main" id="{2B385192-52CE-48F5-9140-CBBD18552A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6" name="Shape 5">
          <a:extLst>
            <a:ext uri="{FF2B5EF4-FFF2-40B4-BE49-F238E27FC236}">
              <a16:creationId xmlns:a16="http://schemas.microsoft.com/office/drawing/2014/main" id="{3C952482-B417-49ED-A6F6-1991DCA4F8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7" name="Shape 5">
          <a:extLst>
            <a:ext uri="{FF2B5EF4-FFF2-40B4-BE49-F238E27FC236}">
              <a16:creationId xmlns:a16="http://schemas.microsoft.com/office/drawing/2014/main" id="{020342F0-391D-4322-B413-81255B7F2D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8" name="Shape 5">
          <a:extLst>
            <a:ext uri="{FF2B5EF4-FFF2-40B4-BE49-F238E27FC236}">
              <a16:creationId xmlns:a16="http://schemas.microsoft.com/office/drawing/2014/main" id="{1A7E9A14-8F57-4C9E-99C3-BCF5BB2688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9" name="Shape 5">
          <a:extLst>
            <a:ext uri="{FF2B5EF4-FFF2-40B4-BE49-F238E27FC236}">
              <a16:creationId xmlns:a16="http://schemas.microsoft.com/office/drawing/2014/main" id="{9080F366-4AD2-4E11-A35F-DC5AC2D8AC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0" name="Shape 5">
          <a:extLst>
            <a:ext uri="{FF2B5EF4-FFF2-40B4-BE49-F238E27FC236}">
              <a16:creationId xmlns:a16="http://schemas.microsoft.com/office/drawing/2014/main" id="{08049E09-6C80-43A8-A507-D793674840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1" name="Shape 5">
          <a:extLst>
            <a:ext uri="{FF2B5EF4-FFF2-40B4-BE49-F238E27FC236}">
              <a16:creationId xmlns:a16="http://schemas.microsoft.com/office/drawing/2014/main" id="{CEACFC57-5739-449C-8EA3-ADF451FC4E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2" name="Shape 5">
          <a:extLst>
            <a:ext uri="{FF2B5EF4-FFF2-40B4-BE49-F238E27FC236}">
              <a16:creationId xmlns:a16="http://schemas.microsoft.com/office/drawing/2014/main" id="{30EC7EE9-FC13-4B8F-9D48-8AF595F9B3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3" name="Shape 5">
          <a:extLst>
            <a:ext uri="{FF2B5EF4-FFF2-40B4-BE49-F238E27FC236}">
              <a16:creationId xmlns:a16="http://schemas.microsoft.com/office/drawing/2014/main" id="{53EC460B-A145-4CF9-B67D-8FEFF202EB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4" name="Shape 5">
          <a:extLst>
            <a:ext uri="{FF2B5EF4-FFF2-40B4-BE49-F238E27FC236}">
              <a16:creationId xmlns:a16="http://schemas.microsoft.com/office/drawing/2014/main" id="{4FD5D0AA-4909-4A5F-B724-84B94D4756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5" name="Shape 5">
          <a:extLst>
            <a:ext uri="{FF2B5EF4-FFF2-40B4-BE49-F238E27FC236}">
              <a16:creationId xmlns:a16="http://schemas.microsoft.com/office/drawing/2014/main" id="{13B9DA46-B84A-43F3-956F-B783C345A6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6" name="Shape 5">
          <a:extLst>
            <a:ext uri="{FF2B5EF4-FFF2-40B4-BE49-F238E27FC236}">
              <a16:creationId xmlns:a16="http://schemas.microsoft.com/office/drawing/2014/main" id="{9C17F8C4-B15A-4909-BF17-D585ECC78D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07" name="Shape 6">
          <a:extLst>
            <a:ext uri="{FF2B5EF4-FFF2-40B4-BE49-F238E27FC236}">
              <a16:creationId xmlns:a16="http://schemas.microsoft.com/office/drawing/2014/main" id="{2B1541DC-2D5C-4CDE-B7FF-D311F4AB68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08" name="Shape 6">
          <a:extLst>
            <a:ext uri="{FF2B5EF4-FFF2-40B4-BE49-F238E27FC236}">
              <a16:creationId xmlns:a16="http://schemas.microsoft.com/office/drawing/2014/main" id="{5A87DC45-2BD8-4E63-B418-21B49F02040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09" name="Shape 4">
          <a:extLst>
            <a:ext uri="{FF2B5EF4-FFF2-40B4-BE49-F238E27FC236}">
              <a16:creationId xmlns:a16="http://schemas.microsoft.com/office/drawing/2014/main" id="{14217373-A75E-4C88-BD11-C99695FA14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0" name="Shape 4">
          <a:extLst>
            <a:ext uri="{FF2B5EF4-FFF2-40B4-BE49-F238E27FC236}">
              <a16:creationId xmlns:a16="http://schemas.microsoft.com/office/drawing/2014/main" id="{5A5F65B0-ABFC-467D-BC8B-DE05FB36C7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1" name="Shape 4">
          <a:extLst>
            <a:ext uri="{FF2B5EF4-FFF2-40B4-BE49-F238E27FC236}">
              <a16:creationId xmlns:a16="http://schemas.microsoft.com/office/drawing/2014/main" id="{D88B3467-753C-4837-A6B3-BE2DBE7AFD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2" name="Shape 4">
          <a:extLst>
            <a:ext uri="{FF2B5EF4-FFF2-40B4-BE49-F238E27FC236}">
              <a16:creationId xmlns:a16="http://schemas.microsoft.com/office/drawing/2014/main" id="{54782ED6-FA38-4FF9-9971-D7A96F0BB9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3" name="Shape 4">
          <a:extLst>
            <a:ext uri="{FF2B5EF4-FFF2-40B4-BE49-F238E27FC236}">
              <a16:creationId xmlns:a16="http://schemas.microsoft.com/office/drawing/2014/main" id="{F5403081-497B-4D79-8262-F82328CDAF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4" name="Shape 4">
          <a:extLst>
            <a:ext uri="{FF2B5EF4-FFF2-40B4-BE49-F238E27FC236}">
              <a16:creationId xmlns:a16="http://schemas.microsoft.com/office/drawing/2014/main" id="{FDC23B71-770C-409A-9E44-C37A95142A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5" name="Shape 4">
          <a:extLst>
            <a:ext uri="{FF2B5EF4-FFF2-40B4-BE49-F238E27FC236}">
              <a16:creationId xmlns:a16="http://schemas.microsoft.com/office/drawing/2014/main" id="{BD5DC2E4-7CC0-483A-ABB3-A38290C7AD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6" name="Shape 4">
          <a:extLst>
            <a:ext uri="{FF2B5EF4-FFF2-40B4-BE49-F238E27FC236}">
              <a16:creationId xmlns:a16="http://schemas.microsoft.com/office/drawing/2014/main" id="{94C72841-F298-4135-9E11-C83862B129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7" name="Shape 4">
          <a:extLst>
            <a:ext uri="{FF2B5EF4-FFF2-40B4-BE49-F238E27FC236}">
              <a16:creationId xmlns:a16="http://schemas.microsoft.com/office/drawing/2014/main" id="{68ECE398-2CC3-4B41-94E9-50AEF4490BB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8" name="Shape 4">
          <a:extLst>
            <a:ext uri="{FF2B5EF4-FFF2-40B4-BE49-F238E27FC236}">
              <a16:creationId xmlns:a16="http://schemas.microsoft.com/office/drawing/2014/main" id="{270B83A5-456D-4A60-9D20-168633BCF0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9" name="Shape 4">
          <a:extLst>
            <a:ext uri="{FF2B5EF4-FFF2-40B4-BE49-F238E27FC236}">
              <a16:creationId xmlns:a16="http://schemas.microsoft.com/office/drawing/2014/main" id="{85DFA068-3644-479D-84B9-F658114FE3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0" name="Shape 4">
          <a:extLst>
            <a:ext uri="{FF2B5EF4-FFF2-40B4-BE49-F238E27FC236}">
              <a16:creationId xmlns:a16="http://schemas.microsoft.com/office/drawing/2014/main" id="{225F5474-D991-45DE-8242-9B1950799F4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1" name="Shape 4">
          <a:extLst>
            <a:ext uri="{FF2B5EF4-FFF2-40B4-BE49-F238E27FC236}">
              <a16:creationId xmlns:a16="http://schemas.microsoft.com/office/drawing/2014/main" id="{3DAC41D0-58E6-4764-8797-B46091A9420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2" name="Shape 4">
          <a:extLst>
            <a:ext uri="{FF2B5EF4-FFF2-40B4-BE49-F238E27FC236}">
              <a16:creationId xmlns:a16="http://schemas.microsoft.com/office/drawing/2014/main" id="{06708CCE-70A6-44B9-BCE9-A3D12168C8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3" name="Shape 4">
          <a:extLst>
            <a:ext uri="{FF2B5EF4-FFF2-40B4-BE49-F238E27FC236}">
              <a16:creationId xmlns:a16="http://schemas.microsoft.com/office/drawing/2014/main" id="{199EC1D6-0406-4830-B6A4-3CC40AB6095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4" name="Shape 5">
          <a:extLst>
            <a:ext uri="{FF2B5EF4-FFF2-40B4-BE49-F238E27FC236}">
              <a16:creationId xmlns:a16="http://schemas.microsoft.com/office/drawing/2014/main" id="{3DCB1F75-A031-45F4-B6A5-3B543B1391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5" name="Shape 5">
          <a:extLst>
            <a:ext uri="{FF2B5EF4-FFF2-40B4-BE49-F238E27FC236}">
              <a16:creationId xmlns:a16="http://schemas.microsoft.com/office/drawing/2014/main" id="{744EA6DD-9BBD-435D-911B-7E0881E692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6" name="Shape 5">
          <a:extLst>
            <a:ext uri="{FF2B5EF4-FFF2-40B4-BE49-F238E27FC236}">
              <a16:creationId xmlns:a16="http://schemas.microsoft.com/office/drawing/2014/main" id="{5E419247-4DCC-41DA-AE97-7F3404A3F9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7" name="Shape 5">
          <a:extLst>
            <a:ext uri="{FF2B5EF4-FFF2-40B4-BE49-F238E27FC236}">
              <a16:creationId xmlns:a16="http://schemas.microsoft.com/office/drawing/2014/main" id="{9C5D2FD4-AE37-4A87-975B-A93512C323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8" name="Shape 5">
          <a:extLst>
            <a:ext uri="{FF2B5EF4-FFF2-40B4-BE49-F238E27FC236}">
              <a16:creationId xmlns:a16="http://schemas.microsoft.com/office/drawing/2014/main" id="{62D5A0DC-4BB1-4AD9-935B-973018B37C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9" name="Shape 5">
          <a:extLst>
            <a:ext uri="{FF2B5EF4-FFF2-40B4-BE49-F238E27FC236}">
              <a16:creationId xmlns:a16="http://schemas.microsoft.com/office/drawing/2014/main" id="{0828362E-5221-479F-9CB5-850B17BD71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0" name="Shape 5">
          <a:extLst>
            <a:ext uri="{FF2B5EF4-FFF2-40B4-BE49-F238E27FC236}">
              <a16:creationId xmlns:a16="http://schemas.microsoft.com/office/drawing/2014/main" id="{6AFEB081-D255-4B89-B83C-6ED164D45B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1" name="Shape 5">
          <a:extLst>
            <a:ext uri="{FF2B5EF4-FFF2-40B4-BE49-F238E27FC236}">
              <a16:creationId xmlns:a16="http://schemas.microsoft.com/office/drawing/2014/main" id="{5E562C4D-F293-4677-983A-337B3148DA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2" name="Shape 5">
          <a:extLst>
            <a:ext uri="{FF2B5EF4-FFF2-40B4-BE49-F238E27FC236}">
              <a16:creationId xmlns:a16="http://schemas.microsoft.com/office/drawing/2014/main" id="{A6C1D110-18FC-4628-BA31-05ACA4B54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3" name="Shape 5">
          <a:extLst>
            <a:ext uri="{FF2B5EF4-FFF2-40B4-BE49-F238E27FC236}">
              <a16:creationId xmlns:a16="http://schemas.microsoft.com/office/drawing/2014/main" id="{45AE4458-BF74-4693-A7C8-64841E28D9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4" name="Shape 5">
          <a:extLst>
            <a:ext uri="{FF2B5EF4-FFF2-40B4-BE49-F238E27FC236}">
              <a16:creationId xmlns:a16="http://schemas.microsoft.com/office/drawing/2014/main" id="{1689821B-5E6F-485A-9198-05B8FC2A26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5" name="Shape 5">
          <a:extLst>
            <a:ext uri="{FF2B5EF4-FFF2-40B4-BE49-F238E27FC236}">
              <a16:creationId xmlns:a16="http://schemas.microsoft.com/office/drawing/2014/main" id="{09D96679-605A-44BD-A148-0DEC710C34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6" name="Shape 5">
          <a:extLst>
            <a:ext uri="{FF2B5EF4-FFF2-40B4-BE49-F238E27FC236}">
              <a16:creationId xmlns:a16="http://schemas.microsoft.com/office/drawing/2014/main" id="{BDFC36AC-C46E-4E95-9D0D-DFAF69B9DD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7" name="Shape 5">
          <a:extLst>
            <a:ext uri="{FF2B5EF4-FFF2-40B4-BE49-F238E27FC236}">
              <a16:creationId xmlns:a16="http://schemas.microsoft.com/office/drawing/2014/main" id="{78F0B74C-9558-4E6A-8F70-B398956F6F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8" name="Shape 5">
          <a:extLst>
            <a:ext uri="{FF2B5EF4-FFF2-40B4-BE49-F238E27FC236}">
              <a16:creationId xmlns:a16="http://schemas.microsoft.com/office/drawing/2014/main" id="{ABBAA523-1506-4AC9-9B7C-845DC6B784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9" name="Shape 5">
          <a:extLst>
            <a:ext uri="{FF2B5EF4-FFF2-40B4-BE49-F238E27FC236}">
              <a16:creationId xmlns:a16="http://schemas.microsoft.com/office/drawing/2014/main" id="{685E08E3-AE59-46EF-8B6C-A76739E11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0" name="Shape 4">
          <a:extLst>
            <a:ext uri="{FF2B5EF4-FFF2-40B4-BE49-F238E27FC236}">
              <a16:creationId xmlns:a16="http://schemas.microsoft.com/office/drawing/2014/main" id="{6CF5D206-B99C-4047-8882-889A5D6D0BF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1" name="Shape 4">
          <a:extLst>
            <a:ext uri="{FF2B5EF4-FFF2-40B4-BE49-F238E27FC236}">
              <a16:creationId xmlns:a16="http://schemas.microsoft.com/office/drawing/2014/main" id="{0BA45D38-DB6F-4ED4-81D6-C33E7B70B1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2" name="Shape 4">
          <a:extLst>
            <a:ext uri="{FF2B5EF4-FFF2-40B4-BE49-F238E27FC236}">
              <a16:creationId xmlns:a16="http://schemas.microsoft.com/office/drawing/2014/main" id="{E8B3AF91-58AF-43BF-9A04-53D6DD39BB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3" name="Shape 4">
          <a:extLst>
            <a:ext uri="{FF2B5EF4-FFF2-40B4-BE49-F238E27FC236}">
              <a16:creationId xmlns:a16="http://schemas.microsoft.com/office/drawing/2014/main" id="{8701BD3B-4019-45F3-A02A-EF7027D8CB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4" name="Shape 4">
          <a:extLst>
            <a:ext uri="{FF2B5EF4-FFF2-40B4-BE49-F238E27FC236}">
              <a16:creationId xmlns:a16="http://schemas.microsoft.com/office/drawing/2014/main" id="{E960EB88-40FF-40C0-813B-3493C1D3AA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5" name="Shape 4">
          <a:extLst>
            <a:ext uri="{FF2B5EF4-FFF2-40B4-BE49-F238E27FC236}">
              <a16:creationId xmlns:a16="http://schemas.microsoft.com/office/drawing/2014/main" id="{9171923E-469D-450A-966E-19C343822F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6" name="Shape 4">
          <a:extLst>
            <a:ext uri="{FF2B5EF4-FFF2-40B4-BE49-F238E27FC236}">
              <a16:creationId xmlns:a16="http://schemas.microsoft.com/office/drawing/2014/main" id="{CF63FB91-2120-4397-9844-D419446024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7" name="Shape 4">
          <a:extLst>
            <a:ext uri="{FF2B5EF4-FFF2-40B4-BE49-F238E27FC236}">
              <a16:creationId xmlns:a16="http://schemas.microsoft.com/office/drawing/2014/main" id="{33FF6FEE-A3AB-4F33-94C1-C629D8C68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8" name="Shape 4">
          <a:extLst>
            <a:ext uri="{FF2B5EF4-FFF2-40B4-BE49-F238E27FC236}">
              <a16:creationId xmlns:a16="http://schemas.microsoft.com/office/drawing/2014/main" id="{BECE4A1B-EE86-462D-AFF2-9E4EC1A0F0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9" name="Shape 4">
          <a:extLst>
            <a:ext uri="{FF2B5EF4-FFF2-40B4-BE49-F238E27FC236}">
              <a16:creationId xmlns:a16="http://schemas.microsoft.com/office/drawing/2014/main" id="{35E8D3C0-801E-4E4A-B411-6C67228DAA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0" name="Shape 4">
          <a:extLst>
            <a:ext uri="{FF2B5EF4-FFF2-40B4-BE49-F238E27FC236}">
              <a16:creationId xmlns:a16="http://schemas.microsoft.com/office/drawing/2014/main" id="{0B7C6455-D4C8-4F52-896D-936587D516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1" name="Shape 4">
          <a:extLst>
            <a:ext uri="{FF2B5EF4-FFF2-40B4-BE49-F238E27FC236}">
              <a16:creationId xmlns:a16="http://schemas.microsoft.com/office/drawing/2014/main" id="{5BEF6F2C-4370-48CC-B7E9-4D0A2DD58F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2" name="Shape 4">
          <a:extLst>
            <a:ext uri="{FF2B5EF4-FFF2-40B4-BE49-F238E27FC236}">
              <a16:creationId xmlns:a16="http://schemas.microsoft.com/office/drawing/2014/main" id="{EC80D868-8B2F-4C3E-ACA2-6C43214D26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3" name="Shape 4">
          <a:extLst>
            <a:ext uri="{FF2B5EF4-FFF2-40B4-BE49-F238E27FC236}">
              <a16:creationId xmlns:a16="http://schemas.microsoft.com/office/drawing/2014/main" id="{E48622EE-E505-4E38-8C65-09EB6C91F0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4" name="Shape 4">
          <a:extLst>
            <a:ext uri="{FF2B5EF4-FFF2-40B4-BE49-F238E27FC236}">
              <a16:creationId xmlns:a16="http://schemas.microsoft.com/office/drawing/2014/main" id="{11D63B85-6528-4296-8533-3562197183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5" name="Shape 5">
          <a:extLst>
            <a:ext uri="{FF2B5EF4-FFF2-40B4-BE49-F238E27FC236}">
              <a16:creationId xmlns:a16="http://schemas.microsoft.com/office/drawing/2014/main" id="{1D04D6E3-3364-4FDF-8265-3914D7C624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6" name="Shape 5">
          <a:extLst>
            <a:ext uri="{FF2B5EF4-FFF2-40B4-BE49-F238E27FC236}">
              <a16:creationId xmlns:a16="http://schemas.microsoft.com/office/drawing/2014/main" id="{1E182268-3067-446C-BF6D-8A493219EF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7" name="Shape 5">
          <a:extLst>
            <a:ext uri="{FF2B5EF4-FFF2-40B4-BE49-F238E27FC236}">
              <a16:creationId xmlns:a16="http://schemas.microsoft.com/office/drawing/2014/main" id="{5CF86CD2-4444-4A9C-85A9-53A8C5A582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8" name="Shape 5">
          <a:extLst>
            <a:ext uri="{FF2B5EF4-FFF2-40B4-BE49-F238E27FC236}">
              <a16:creationId xmlns:a16="http://schemas.microsoft.com/office/drawing/2014/main" id="{2E3F3F60-732B-42E5-9C90-E7C240CE96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9" name="Shape 5">
          <a:extLst>
            <a:ext uri="{FF2B5EF4-FFF2-40B4-BE49-F238E27FC236}">
              <a16:creationId xmlns:a16="http://schemas.microsoft.com/office/drawing/2014/main" id="{FC49BD68-543C-4689-9E58-0CBA1B0DD0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0" name="Shape 5">
          <a:extLst>
            <a:ext uri="{FF2B5EF4-FFF2-40B4-BE49-F238E27FC236}">
              <a16:creationId xmlns:a16="http://schemas.microsoft.com/office/drawing/2014/main" id="{21E6CD4C-4E9F-4A47-A604-8BC5C8B39E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1" name="Shape 5">
          <a:extLst>
            <a:ext uri="{FF2B5EF4-FFF2-40B4-BE49-F238E27FC236}">
              <a16:creationId xmlns:a16="http://schemas.microsoft.com/office/drawing/2014/main" id="{636A432F-EEFC-49BB-8262-0B3FD769DA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2" name="Shape 5">
          <a:extLst>
            <a:ext uri="{FF2B5EF4-FFF2-40B4-BE49-F238E27FC236}">
              <a16:creationId xmlns:a16="http://schemas.microsoft.com/office/drawing/2014/main" id="{A8D10706-2483-4613-9126-657372BCC1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3" name="Shape 5">
          <a:extLst>
            <a:ext uri="{FF2B5EF4-FFF2-40B4-BE49-F238E27FC236}">
              <a16:creationId xmlns:a16="http://schemas.microsoft.com/office/drawing/2014/main" id="{3555B924-4053-4122-ACDA-38187F262F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4" name="Shape 5">
          <a:extLst>
            <a:ext uri="{FF2B5EF4-FFF2-40B4-BE49-F238E27FC236}">
              <a16:creationId xmlns:a16="http://schemas.microsoft.com/office/drawing/2014/main" id="{7BD72ECD-8FB0-4999-BC1D-EB7DF1C79E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5" name="Shape 5">
          <a:extLst>
            <a:ext uri="{FF2B5EF4-FFF2-40B4-BE49-F238E27FC236}">
              <a16:creationId xmlns:a16="http://schemas.microsoft.com/office/drawing/2014/main" id="{7DE92353-F829-4416-A9BD-DA776F1E5D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6" name="Shape 5">
          <a:extLst>
            <a:ext uri="{FF2B5EF4-FFF2-40B4-BE49-F238E27FC236}">
              <a16:creationId xmlns:a16="http://schemas.microsoft.com/office/drawing/2014/main" id="{655C6963-006C-4F61-8C03-28F55771A9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7" name="Shape 5">
          <a:extLst>
            <a:ext uri="{FF2B5EF4-FFF2-40B4-BE49-F238E27FC236}">
              <a16:creationId xmlns:a16="http://schemas.microsoft.com/office/drawing/2014/main" id="{A93F3346-FEC2-4705-AFE3-928CFCB57B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8" name="Shape 5">
          <a:extLst>
            <a:ext uri="{FF2B5EF4-FFF2-40B4-BE49-F238E27FC236}">
              <a16:creationId xmlns:a16="http://schemas.microsoft.com/office/drawing/2014/main" id="{686707C5-5670-49D5-9A0C-5C62427365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9" name="Shape 5">
          <a:extLst>
            <a:ext uri="{FF2B5EF4-FFF2-40B4-BE49-F238E27FC236}">
              <a16:creationId xmlns:a16="http://schemas.microsoft.com/office/drawing/2014/main" id="{C36EC0FE-EA26-4DF5-A665-97D66986E1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70" name="Shape 5">
          <a:extLst>
            <a:ext uri="{FF2B5EF4-FFF2-40B4-BE49-F238E27FC236}">
              <a16:creationId xmlns:a16="http://schemas.microsoft.com/office/drawing/2014/main" id="{99286BED-6795-43E1-9511-96F9786AB6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1" name="Shape 4">
          <a:extLst>
            <a:ext uri="{FF2B5EF4-FFF2-40B4-BE49-F238E27FC236}">
              <a16:creationId xmlns:a16="http://schemas.microsoft.com/office/drawing/2014/main" id="{4A62F358-2FCF-4DBC-883C-066B4E0771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2" name="Shape 4">
          <a:extLst>
            <a:ext uri="{FF2B5EF4-FFF2-40B4-BE49-F238E27FC236}">
              <a16:creationId xmlns:a16="http://schemas.microsoft.com/office/drawing/2014/main" id="{B21510E0-3DCE-4389-A6B2-25075B29749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3" name="Shape 4">
          <a:extLst>
            <a:ext uri="{FF2B5EF4-FFF2-40B4-BE49-F238E27FC236}">
              <a16:creationId xmlns:a16="http://schemas.microsoft.com/office/drawing/2014/main" id="{9AC845BF-6B7F-4662-83D1-29E2EF9EA3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4" name="Shape 4">
          <a:extLst>
            <a:ext uri="{FF2B5EF4-FFF2-40B4-BE49-F238E27FC236}">
              <a16:creationId xmlns:a16="http://schemas.microsoft.com/office/drawing/2014/main" id="{433BAB5B-7DF2-40A1-95D2-4BAA74D600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5" name="Shape 4">
          <a:extLst>
            <a:ext uri="{FF2B5EF4-FFF2-40B4-BE49-F238E27FC236}">
              <a16:creationId xmlns:a16="http://schemas.microsoft.com/office/drawing/2014/main" id="{B934E48C-137C-4C3B-8646-9E446E1CE5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6" name="Shape 4">
          <a:extLst>
            <a:ext uri="{FF2B5EF4-FFF2-40B4-BE49-F238E27FC236}">
              <a16:creationId xmlns:a16="http://schemas.microsoft.com/office/drawing/2014/main" id="{8CADFC0A-C620-4C54-9B70-CBDA69403F9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7" name="Shape 4">
          <a:extLst>
            <a:ext uri="{FF2B5EF4-FFF2-40B4-BE49-F238E27FC236}">
              <a16:creationId xmlns:a16="http://schemas.microsoft.com/office/drawing/2014/main" id="{690CE161-A196-484E-92EB-3E67AB7746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8" name="Shape 4">
          <a:extLst>
            <a:ext uri="{FF2B5EF4-FFF2-40B4-BE49-F238E27FC236}">
              <a16:creationId xmlns:a16="http://schemas.microsoft.com/office/drawing/2014/main" id="{0ED9E50F-E84A-4D9C-B77D-98B4FB5FC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9" name="Shape 4">
          <a:extLst>
            <a:ext uri="{FF2B5EF4-FFF2-40B4-BE49-F238E27FC236}">
              <a16:creationId xmlns:a16="http://schemas.microsoft.com/office/drawing/2014/main" id="{6838A831-CAF4-47F3-9E18-56DA33EB5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0" name="Shape 4">
          <a:extLst>
            <a:ext uri="{FF2B5EF4-FFF2-40B4-BE49-F238E27FC236}">
              <a16:creationId xmlns:a16="http://schemas.microsoft.com/office/drawing/2014/main" id="{D1CAB925-25FB-454A-9CBA-51B83BB251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1" name="Shape 4">
          <a:extLst>
            <a:ext uri="{FF2B5EF4-FFF2-40B4-BE49-F238E27FC236}">
              <a16:creationId xmlns:a16="http://schemas.microsoft.com/office/drawing/2014/main" id="{DA4C8749-E10F-4D3D-82FB-8374CFFBF2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2" name="Shape 4">
          <a:extLst>
            <a:ext uri="{FF2B5EF4-FFF2-40B4-BE49-F238E27FC236}">
              <a16:creationId xmlns:a16="http://schemas.microsoft.com/office/drawing/2014/main" id="{249D832F-A082-4A84-88EE-DC2F3A23DB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3" name="Shape 4">
          <a:extLst>
            <a:ext uri="{FF2B5EF4-FFF2-40B4-BE49-F238E27FC236}">
              <a16:creationId xmlns:a16="http://schemas.microsoft.com/office/drawing/2014/main" id="{375C6B4A-2617-4650-8209-E8CA4AEE9C0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4" name="Shape 4">
          <a:extLst>
            <a:ext uri="{FF2B5EF4-FFF2-40B4-BE49-F238E27FC236}">
              <a16:creationId xmlns:a16="http://schemas.microsoft.com/office/drawing/2014/main" id="{BC755608-CA27-4FC6-9646-513140521B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5" name="Shape 4">
          <a:extLst>
            <a:ext uri="{FF2B5EF4-FFF2-40B4-BE49-F238E27FC236}">
              <a16:creationId xmlns:a16="http://schemas.microsoft.com/office/drawing/2014/main" id="{F9B540BE-85BD-4D42-BF6E-2BD65E51FA2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6" name="Shape 5">
          <a:extLst>
            <a:ext uri="{FF2B5EF4-FFF2-40B4-BE49-F238E27FC236}">
              <a16:creationId xmlns:a16="http://schemas.microsoft.com/office/drawing/2014/main" id="{85376C65-F915-45FF-BEF2-20C255AFE5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7" name="Shape 5">
          <a:extLst>
            <a:ext uri="{FF2B5EF4-FFF2-40B4-BE49-F238E27FC236}">
              <a16:creationId xmlns:a16="http://schemas.microsoft.com/office/drawing/2014/main" id="{01BE641A-9E90-4C71-B344-2FE0FF12E2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8" name="Shape 5">
          <a:extLst>
            <a:ext uri="{FF2B5EF4-FFF2-40B4-BE49-F238E27FC236}">
              <a16:creationId xmlns:a16="http://schemas.microsoft.com/office/drawing/2014/main" id="{685DB6A2-5F17-42DF-9C6A-7BB269A9D9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9" name="Shape 5">
          <a:extLst>
            <a:ext uri="{FF2B5EF4-FFF2-40B4-BE49-F238E27FC236}">
              <a16:creationId xmlns:a16="http://schemas.microsoft.com/office/drawing/2014/main" id="{4DD99457-F0F8-4C64-9357-07E8D44BFB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0" name="Shape 5">
          <a:extLst>
            <a:ext uri="{FF2B5EF4-FFF2-40B4-BE49-F238E27FC236}">
              <a16:creationId xmlns:a16="http://schemas.microsoft.com/office/drawing/2014/main" id="{1DCA9908-200C-48AA-B0B7-BB8EC7F2CC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1" name="Shape 5">
          <a:extLst>
            <a:ext uri="{FF2B5EF4-FFF2-40B4-BE49-F238E27FC236}">
              <a16:creationId xmlns:a16="http://schemas.microsoft.com/office/drawing/2014/main" id="{8B49572F-19EE-4042-BCEB-B75D6C39DB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2" name="Shape 5">
          <a:extLst>
            <a:ext uri="{FF2B5EF4-FFF2-40B4-BE49-F238E27FC236}">
              <a16:creationId xmlns:a16="http://schemas.microsoft.com/office/drawing/2014/main" id="{F3A2C9F8-C30F-445F-8CD8-6B179FBA17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3" name="Shape 5">
          <a:extLst>
            <a:ext uri="{FF2B5EF4-FFF2-40B4-BE49-F238E27FC236}">
              <a16:creationId xmlns:a16="http://schemas.microsoft.com/office/drawing/2014/main" id="{E64B8F17-ABC6-4F6C-8772-E86E6E16EA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4" name="Shape 5">
          <a:extLst>
            <a:ext uri="{FF2B5EF4-FFF2-40B4-BE49-F238E27FC236}">
              <a16:creationId xmlns:a16="http://schemas.microsoft.com/office/drawing/2014/main" id="{D35F2E58-A077-485B-9FE1-1B5B955C82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5" name="Shape 5">
          <a:extLst>
            <a:ext uri="{FF2B5EF4-FFF2-40B4-BE49-F238E27FC236}">
              <a16:creationId xmlns:a16="http://schemas.microsoft.com/office/drawing/2014/main" id="{B83BBC7B-3589-47B3-8FDF-D895FB53FC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6" name="Shape 5">
          <a:extLst>
            <a:ext uri="{FF2B5EF4-FFF2-40B4-BE49-F238E27FC236}">
              <a16:creationId xmlns:a16="http://schemas.microsoft.com/office/drawing/2014/main" id="{C78838E8-B3B3-44F3-BA3A-67DCEC751F0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7" name="Shape 5">
          <a:extLst>
            <a:ext uri="{FF2B5EF4-FFF2-40B4-BE49-F238E27FC236}">
              <a16:creationId xmlns:a16="http://schemas.microsoft.com/office/drawing/2014/main" id="{54C5F28D-2314-4F4D-B782-241B5765BF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8" name="Shape 5">
          <a:extLst>
            <a:ext uri="{FF2B5EF4-FFF2-40B4-BE49-F238E27FC236}">
              <a16:creationId xmlns:a16="http://schemas.microsoft.com/office/drawing/2014/main" id="{423B60F7-314D-4659-A01C-C9C71918F6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99" name="Shape 6">
          <a:extLst>
            <a:ext uri="{FF2B5EF4-FFF2-40B4-BE49-F238E27FC236}">
              <a16:creationId xmlns:a16="http://schemas.microsoft.com/office/drawing/2014/main" id="{6DC83083-DE67-43CB-860E-89B3707D8B7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500" name="Shape 6">
          <a:extLst>
            <a:ext uri="{FF2B5EF4-FFF2-40B4-BE49-F238E27FC236}">
              <a16:creationId xmlns:a16="http://schemas.microsoft.com/office/drawing/2014/main" id="{E0DA9032-897E-4E03-84B8-57D8FC92F11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1" name="Shape 4">
          <a:extLst>
            <a:ext uri="{FF2B5EF4-FFF2-40B4-BE49-F238E27FC236}">
              <a16:creationId xmlns:a16="http://schemas.microsoft.com/office/drawing/2014/main" id="{4E51EB9F-61D6-4D00-AE92-4FDB58B9EA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2" name="Shape 4">
          <a:extLst>
            <a:ext uri="{FF2B5EF4-FFF2-40B4-BE49-F238E27FC236}">
              <a16:creationId xmlns:a16="http://schemas.microsoft.com/office/drawing/2014/main" id="{CCDF1715-5D87-42F6-A09F-8EE6B9A7D5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3" name="Shape 4">
          <a:extLst>
            <a:ext uri="{FF2B5EF4-FFF2-40B4-BE49-F238E27FC236}">
              <a16:creationId xmlns:a16="http://schemas.microsoft.com/office/drawing/2014/main" id="{810FF080-1A4B-48C6-9E12-4EEC08242E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4" name="Shape 4">
          <a:extLst>
            <a:ext uri="{FF2B5EF4-FFF2-40B4-BE49-F238E27FC236}">
              <a16:creationId xmlns:a16="http://schemas.microsoft.com/office/drawing/2014/main" id="{FFCBB1D2-C3C8-4301-B01D-922D1FF108B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5" name="Shape 4">
          <a:extLst>
            <a:ext uri="{FF2B5EF4-FFF2-40B4-BE49-F238E27FC236}">
              <a16:creationId xmlns:a16="http://schemas.microsoft.com/office/drawing/2014/main" id="{0107821E-283D-4F67-933F-48C483156A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6" name="Shape 4">
          <a:extLst>
            <a:ext uri="{FF2B5EF4-FFF2-40B4-BE49-F238E27FC236}">
              <a16:creationId xmlns:a16="http://schemas.microsoft.com/office/drawing/2014/main" id="{570750DB-1BD5-4BD1-BA85-59714D7D3C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7" name="Shape 4">
          <a:extLst>
            <a:ext uri="{FF2B5EF4-FFF2-40B4-BE49-F238E27FC236}">
              <a16:creationId xmlns:a16="http://schemas.microsoft.com/office/drawing/2014/main" id="{A2E629A0-F1B1-4929-BC8F-2263FE789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8" name="Shape 4">
          <a:extLst>
            <a:ext uri="{FF2B5EF4-FFF2-40B4-BE49-F238E27FC236}">
              <a16:creationId xmlns:a16="http://schemas.microsoft.com/office/drawing/2014/main" id="{E10D27ED-E0A1-43C6-B9D8-66705DD4CE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9" name="Shape 4">
          <a:extLst>
            <a:ext uri="{FF2B5EF4-FFF2-40B4-BE49-F238E27FC236}">
              <a16:creationId xmlns:a16="http://schemas.microsoft.com/office/drawing/2014/main" id="{23C97CD3-9BE0-450D-AC1A-2D3EFD8128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0" name="Shape 4">
          <a:extLst>
            <a:ext uri="{FF2B5EF4-FFF2-40B4-BE49-F238E27FC236}">
              <a16:creationId xmlns:a16="http://schemas.microsoft.com/office/drawing/2014/main" id="{3B787D5A-9A78-49D5-900C-58E89028B8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1" name="Shape 4">
          <a:extLst>
            <a:ext uri="{FF2B5EF4-FFF2-40B4-BE49-F238E27FC236}">
              <a16:creationId xmlns:a16="http://schemas.microsoft.com/office/drawing/2014/main" id="{5A45CD9B-415B-4617-B467-F912137D92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2" name="Shape 4">
          <a:extLst>
            <a:ext uri="{FF2B5EF4-FFF2-40B4-BE49-F238E27FC236}">
              <a16:creationId xmlns:a16="http://schemas.microsoft.com/office/drawing/2014/main" id="{CBD8D3AC-65C1-4BE0-837C-F0D467CF03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3" name="Shape 4">
          <a:extLst>
            <a:ext uri="{FF2B5EF4-FFF2-40B4-BE49-F238E27FC236}">
              <a16:creationId xmlns:a16="http://schemas.microsoft.com/office/drawing/2014/main" id="{3FA5D856-3013-4E96-A053-079E16B86C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4" name="Shape 4">
          <a:extLst>
            <a:ext uri="{FF2B5EF4-FFF2-40B4-BE49-F238E27FC236}">
              <a16:creationId xmlns:a16="http://schemas.microsoft.com/office/drawing/2014/main" id="{3FE6F3A9-87D0-4525-A9D3-94D47E3A91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5" name="Shape 4">
          <a:extLst>
            <a:ext uri="{FF2B5EF4-FFF2-40B4-BE49-F238E27FC236}">
              <a16:creationId xmlns:a16="http://schemas.microsoft.com/office/drawing/2014/main" id="{3D8DFA8F-12F7-417A-AD6D-E2C47FF07AE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6" name="Shape 5">
          <a:extLst>
            <a:ext uri="{FF2B5EF4-FFF2-40B4-BE49-F238E27FC236}">
              <a16:creationId xmlns:a16="http://schemas.microsoft.com/office/drawing/2014/main" id="{A6F502B5-0528-4ED1-AC2C-E80DA457C4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7" name="Shape 5">
          <a:extLst>
            <a:ext uri="{FF2B5EF4-FFF2-40B4-BE49-F238E27FC236}">
              <a16:creationId xmlns:a16="http://schemas.microsoft.com/office/drawing/2014/main" id="{636A91F6-1589-44DF-8BB2-EA1679C79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8" name="Shape 5">
          <a:extLst>
            <a:ext uri="{FF2B5EF4-FFF2-40B4-BE49-F238E27FC236}">
              <a16:creationId xmlns:a16="http://schemas.microsoft.com/office/drawing/2014/main" id="{DE90E515-3EDC-4903-97C4-5F82F95AC2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9" name="Shape 5">
          <a:extLst>
            <a:ext uri="{FF2B5EF4-FFF2-40B4-BE49-F238E27FC236}">
              <a16:creationId xmlns:a16="http://schemas.microsoft.com/office/drawing/2014/main" id="{16F4D31D-8FFF-426A-802E-3C0EC7203F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0" name="Shape 5">
          <a:extLst>
            <a:ext uri="{FF2B5EF4-FFF2-40B4-BE49-F238E27FC236}">
              <a16:creationId xmlns:a16="http://schemas.microsoft.com/office/drawing/2014/main" id="{42E3F2FB-49C3-446A-B65C-BBCB901A58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1" name="Shape 5">
          <a:extLst>
            <a:ext uri="{FF2B5EF4-FFF2-40B4-BE49-F238E27FC236}">
              <a16:creationId xmlns:a16="http://schemas.microsoft.com/office/drawing/2014/main" id="{7A514EE6-F838-446D-B6EA-57BCA3C4D4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2" name="Shape 5">
          <a:extLst>
            <a:ext uri="{FF2B5EF4-FFF2-40B4-BE49-F238E27FC236}">
              <a16:creationId xmlns:a16="http://schemas.microsoft.com/office/drawing/2014/main" id="{DC6F830E-CCC3-4E96-84FB-A6FE03AB66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3" name="Shape 5">
          <a:extLst>
            <a:ext uri="{FF2B5EF4-FFF2-40B4-BE49-F238E27FC236}">
              <a16:creationId xmlns:a16="http://schemas.microsoft.com/office/drawing/2014/main" id="{284CCAD1-C7C5-4B6D-91F4-1043B5E419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4" name="Shape 5">
          <a:extLst>
            <a:ext uri="{FF2B5EF4-FFF2-40B4-BE49-F238E27FC236}">
              <a16:creationId xmlns:a16="http://schemas.microsoft.com/office/drawing/2014/main" id="{642B9916-509D-423D-AD81-27FD2B3CF5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5" name="Shape 5">
          <a:extLst>
            <a:ext uri="{FF2B5EF4-FFF2-40B4-BE49-F238E27FC236}">
              <a16:creationId xmlns:a16="http://schemas.microsoft.com/office/drawing/2014/main" id="{24C83A10-5A66-4DB7-8E6E-21849B852A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6" name="Shape 5">
          <a:extLst>
            <a:ext uri="{FF2B5EF4-FFF2-40B4-BE49-F238E27FC236}">
              <a16:creationId xmlns:a16="http://schemas.microsoft.com/office/drawing/2014/main" id="{E03B756F-8A97-4CF3-A270-E95E26BBD9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7" name="Shape 5">
          <a:extLst>
            <a:ext uri="{FF2B5EF4-FFF2-40B4-BE49-F238E27FC236}">
              <a16:creationId xmlns:a16="http://schemas.microsoft.com/office/drawing/2014/main" id="{A3268699-37BA-459E-8A50-00CB3AE602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8" name="Shape 5">
          <a:extLst>
            <a:ext uri="{FF2B5EF4-FFF2-40B4-BE49-F238E27FC236}">
              <a16:creationId xmlns:a16="http://schemas.microsoft.com/office/drawing/2014/main" id="{1DA01CB8-4F7D-4E64-82F6-0C962D5C72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9" name="Shape 5">
          <a:extLst>
            <a:ext uri="{FF2B5EF4-FFF2-40B4-BE49-F238E27FC236}">
              <a16:creationId xmlns:a16="http://schemas.microsoft.com/office/drawing/2014/main" id="{6F6C7B03-79A9-4D32-94F4-1AF0291DF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0" name="Shape 5">
          <a:extLst>
            <a:ext uri="{FF2B5EF4-FFF2-40B4-BE49-F238E27FC236}">
              <a16:creationId xmlns:a16="http://schemas.microsoft.com/office/drawing/2014/main" id="{181D9E08-9654-4D7F-9AD5-8856BBDA94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1" name="Shape 5">
          <a:extLst>
            <a:ext uri="{FF2B5EF4-FFF2-40B4-BE49-F238E27FC236}">
              <a16:creationId xmlns:a16="http://schemas.microsoft.com/office/drawing/2014/main" id="{D298DC14-507D-4933-83C7-7B86340FA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2" name="Shape 4">
          <a:extLst>
            <a:ext uri="{FF2B5EF4-FFF2-40B4-BE49-F238E27FC236}">
              <a16:creationId xmlns:a16="http://schemas.microsoft.com/office/drawing/2014/main" id="{10694501-2E9D-44A1-9009-3C3223A583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3" name="Shape 4">
          <a:extLst>
            <a:ext uri="{FF2B5EF4-FFF2-40B4-BE49-F238E27FC236}">
              <a16:creationId xmlns:a16="http://schemas.microsoft.com/office/drawing/2014/main" id="{7FF37879-1D76-4FA9-9BED-134CB2AFF1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4" name="Shape 4">
          <a:extLst>
            <a:ext uri="{FF2B5EF4-FFF2-40B4-BE49-F238E27FC236}">
              <a16:creationId xmlns:a16="http://schemas.microsoft.com/office/drawing/2014/main" id="{FF0F4816-997F-4206-85F8-D2EC4F0524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5" name="Shape 4">
          <a:extLst>
            <a:ext uri="{FF2B5EF4-FFF2-40B4-BE49-F238E27FC236}">
              <a16:creationId xmlns:a16="http://schemas.microsoft.com/office/drawing/2014/main" id="{CC476469-E93E-431F-8336-90327A1466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6" name="Shape 4">
          <a:extLst>
            <a:ext uri="{FF2B5EF4-FFF2-40B4-BE49-F238E27FC236}">
              <a16:creationId xmlns:a16="http://schemas.microsoft.com/office/drawing/2014/main" id="{5B6B7C32-BB46-472A-BFD6-AC714C47EE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7" name="Shape 4">
          <a:extLst>
            <a:ext uri="{FF2B5EF4-FFF2-40B4-BE49-F238E27FC236}">
              <a16:creationId xmlns:a16="http://schemas.microsoft.com/office/drawing/2014/main" id="{4BA66AC8-0BFE-4D48-B0DB-C940F647ED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8" name="Shape 4">
          <a:extLst>
            <a:ext uri="{FF2B5EF4-FFF2-40B4-BE49-F238E27FC236}">
              <a16:creationId xmlns:a16="http://schemas.microsoft.com/office/drawing/2014/main" id="{1E211EC6-B6A9-4515-8BBB-560A8DF11C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9" name="Shape 4">
          <a:extLst>
            <a:ext uri="{FF2B5EF4-FFF2-40B4-BE49-F238E27FC236}">
              <a16:creationId xmlns:a16="http://schemas.microsoft.com/office/drawing/2014/main" id="{C5A781AF-0D67-464F-B204-269C9E85EC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0" name="Shape 4">
          <a:extLst>
            <a:ext uri="{FF2B5EF4-FFF2-40B4-BE49-F238E27FC236}">
              <a16:creationId xmlns:a16="http://schemas.microsoft.com/office/drawing/2014/main" id="{A1CB4372-8C7D-406C-BABA-F338DEF0B1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1" name="Shape 4">
          <a:extLst>
            <a:ext uri="{FF2B5EF4-FFF2-40B4-BE49-F238E27FC236}">
              <a16:creationId xmlns:a16="http://schemas.microsoft.com/office/drawing/2014/main" id="{E79E36B3-3ED8-49C9-A6E3-333ACBA23E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2" name="Shape 4">
          <a:extLst>
            <a:ext uri="{FF2B5EF4-FFF2-40B4-BE49-F238E27FC236}">
              <a16:creationId xmlns:a16="http://schemas.microsoft.com/office/drawing/2014/main" id="{98975888-5D28-41EB-95FB-52EF3F8AF09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3" name="Shape 4">
          <a:extLst>
            <a:ext uri="{FF2B5EF4-FFF2-40B4-BE49-F238E27FC236}">
              <a16:creationId xmlns:a16="http://schemas.microsoft.com/office/drawing/2014/main" id="{2181653B-1E68-4BAD-A172-1E89C763E28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4" name="Shape 4">
          <a:extLst>
            <a:ext uri="{FF2B5EF4-FFF2-40B4-BE49-F238E27FC236}">
              <a16:creationId xmlns:a16="http://schemas.microsoft.com/office/drawing/2014/main" id="{D4AD4633-E95F-4D85-9F5B-52B8E2A4975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5" name="Shape 4">
          <a:extLst>
            <a:ext uri="{FF2B5EF4-FFF2-40B4-BE49-F238E27FC236}">
              <a16:creationId xmlns:a16="http://schemas.microsoft.com/office/drawing/2014/main" id="{F5FE96D7-839D-488C-B91C-4ED2216CF5E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6" name="Shape 4">
          <a:extLst>
            <a:ext uri="{FF2B5EF4-FFF2-40B4-BE49-F238E27FC236}">
              <a16:creationId xmlns:a16="http://schemas.microsoft.com/office/drawing/2014/main" id="{74D556F6-B20F-4244-8353-289C160255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7" name="Shape 5">
          <a:extLst>
            <a:ext uri="{FF2B5EF4-FFF2-40B4-BE49-F238E27FC236}">
              <a16:creationId xmlns:a16="http://schemas.microsoft.com/office/drawing/2014/main" id="{829D3D4F-3D58-4E4C-A1A2-37FFF71FA9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8" name="Shape 5">
          <a:extLst>
            <a:ext uri="{FF2B5EF4-FFF2-40B4-BE49-F238E27FC236}">
              <a16:creationId xmlns:a16="http://schemas.microsoft.com/office/drawing/2014/main" id="{9D295336-E764-48BE-A0DD-FA50A46526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9" name="Shape 5">
          <a:extLst>
            <a:ext uri="{FF2B5EF4-FFF2-40B4-BE49-F238E27FC236}">
              <a16:creationId xmlns:a16="http://schemas.microsoft.com/office/drawing/2014/main" id="{346DD499-9060-4520-9BF3-0BFB2FF1C2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0" name="Shape 5">
          <a:extLst>
            <a:ext uri="{FF2B5EF4-FFF2-40B4-BE49-F238E27FC236}">
              <a16:creationId xmlns:a16="http://schemas.microsoft.com/office/drawing/2014/main" id="{1520E72D-A8B2-4A4D-B0B4-533351D625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1" name="Shape 5">
          <a:extLst>
            <a:ext uri="{FF2B5EF4-FFF2-40B4-BE49-F238E27FC236}">
              <a16:creationId xmlns:a16="http://schemas.microsoft.com/office/drawing/2014/main" id="{4A63157A-1D50-4436-B5C4-876D8B8F0A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2" name="Shape 5">
          <a:extLst>
            <a:ext uri="{FF2B5EF4-FFF2-40B4-BE49-F238E27FC236}">
              <a16:creationId xmlns:a16="http://schemas.microsoft.com/office/drawing/2014/main" id="{E7CED2E0-FF10-4642-90D7-E99E7F412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3" name="Shape 5">
          <a:extLst>
            <a:ext uri="{FF2B5EF4-FFF2-40B4-BE49-F238E27FC236}">
              <a16:creationId xmlns:a16="http://schemas.microsoft.com/office/drawing/2014/main" id="{B1BBFEBF-6955-4F23-A37C-AA81B508CF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4" name="Shape 5">
          <a:extLst>
            <a:ext uri="{FF2B5EF4-FFF2-40B4-BE49-F238E27FC236}">
              <a16:creationId xmlns:a16="http://schemas.microsoft.com/office/drawing/2014/main" id="{B3D81F51-3487-4AF4-9D08-2FC6FFD4F9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5" name="Shape 5">
          <a:extLst>
            <a:ext uri="{FF2B5EF4-FFF2-40B4-BE49-F238E27FC236}">
              <a16:creationId xmlns:a16="http://schemas.microsoft.com/office/drawing/2014/main" id="{6E3BA59C-3953-4013-BB87-A47131F5B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6" name="Shape 5">
          <a:extLst>
            <a:ext uri="{FF2B5EF4-FFF2-40B4-BE49-F238E27FC236}">
              <a16:creationId xmlns:a16="http://schemas.microsoft.com/office/drawing/2014/main" id="{38AAC70B-00D0-409C-A3FF-1024989FE2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7" name="Shape 5">
          <a:extLst>
            <a:ext uri="{FF2B5EF4-FFF2-40B4-BE49-F238E27FC236}">
              <a16:creationId xmlns:a16="http://schemas.microsoft.com/office/drawing/2014/main" id="{B34257D0-8858-4C57-843E-246594003A1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8" name="Shape 5">
          <a:extLst>
            <a:ext uri="{FF2B5EF4-FFF2-40B4-BE49-F238E27FC236}">
              <a16:creationId xmlns:a16="http://schemas.microsoft.com/office/drawing/2014/main" id="{91170AEC-EE69-4905-9F69-07AD1E9EAD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9" name="Shape 5">
          <a:extLst>
            <a:ext uri="{FF2B5EF4-FFF2-40B4-BE49-F238E27FC236}">
              <a16:creationId xmlns:a16="http://schemas.microsoft.com/office/drawing/2014/main" id="{85290461-4730-4E3B-A00D-149405D4F2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0" name="Shape 5">
          <a:extLst>
            <a:ext uri="{FF2B5EF4-FFF2-40B4-BE49-F238E27FC236}">
              <a16:creationId xmlns:a16="http://schemas.microsoft.com/office/drawing/2014/main" id="{119858C5-90EE-427C-B368-4D9E1D0540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1" name="Shape 5">
          <a:extLst>
            <a:ext uri="{FF2B5EF4-FFF2-40B4-BE49-F238E27FC236}">
              <a16:creationId xmlns:a16="http://schemas.microsoft.com/office/drawing/2014/main" id="{71C1E1A8-76DC-4944-BCFF-E2D26E0053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2" name="Shape 5">
          <a:extLst>
            <a:ext uri="{FF2B5EF4-FFF2-40B4-BE49-F238E27FC236}">
              <a16:creationId xmlns:a16="http://schemas.microsoft.com/office/drawing/2014/main" id="{0F989294-1702-4A88-8290-22B269E668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3" name="Shape 4">
          <a:extLst>
            <a:ext uri="{FF2B5EF4-FFF2-40B4-BE49-F238E27FC236}">
              <a16:creationId xmlns:a16="http://schemas.microsoft.com/office/drawing/2014/main" id="{A7429B7C-4F3F-4951-8827-27FD5B6D55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4" name="Shape 4">
          <a:extLst>
            <a:ext uri="{FF2B5EF4-FFF2-40B4-BE49-F238E27FC236}">
              <a16:creationId xmlns:a16="http://schemas.microsoft.com/office/drawing/2014/main" id="{8C1E435E-ECAE-4437-82ED-8C9904D65A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5" name="Shape 4">
          <a:extLst>
            <a:ext uri="{FF2B5EF4-FFF2-40B4-BE49-F238E27FC236}">
              <a16:creationId xmlns:a16="http://schemas.microsoft.com/office/drawing/2014/main" id="{ADBA3164-FFD6-49EB-A1B0-3313963BA1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6" name="Shape 4">
          <a:extLst>
            <a:ext uri="{FF2B5EF4-FFF2-40B4-BE49-F238E27FC236}">
              <a16:creationId xmlns:a16="http://schemas.microsoft.com/office/drawing/2014/main" id="{B77F7241-ED78-4B22-B01D-5F3C6B5889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7" name="Shape 4">
          <a:extLst>
            <a:ext uri="{FF2B5EF4-FFF2-40B4-BE49-F238E27FC236}">
              <a16:creationId xmlns:a16="http://schemas.microsoft.com/office/drawing/2014/main" id="{A3261EB4-BF8E-4F0A-8952-7E0C25FB38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8" name="Shape 4">
          <a:extLst>
            <a:ext uri="{FF2B5EF4-FFF2-40B4-BE49-F238E27FC236}">
              <a16:creationId xmlns:a16="http://schemas.microsoft.com/office/drawing/2014/main" id="{6210917A-6D2F-4B73-A22D-7826604E89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9" name="Shape 4">
          <a:extLst>
            <a:ext uri="{FF2B5EF4-FFF2-40B4-BE49-F238E27FC236}">
              <a16:creationId xmlns:a16="http://schemas.microsoft.com/office/drawing/2014/main" id="{25319213-BD6D-4763-8435-1B1E86A44E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0" name="Shape 4">
          <a:extLst>
            <a:ext uri="{FF2B5EF4-FFF2-40B4-BE49-F238E27FC236}">
              <a16:creationId xmlns:a16="http://schemas.microsoft.com/office/drawing/2014/main" id="{120569B5-3C33-44AE-8E6E-3D39F5780A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1" name="Shape 4">
          <a:extLst>
            <a:ext uri="{FF2B5EF4-FFF2-40B4-BE49-F238E27FC236}">
              <a16:creationId xmlns:a16="http://schemas.microsoft.com/office/drawing/2014/main" id="{64A92A71-9A41-4C28-BBFA-2AFA9AE48E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2" name="Shape 4">
          <a:extLst>
            <a:ext uri="{FF2B5EF4-FFF2-40B4-BE49-F238E27FC236}">
              <a16:creationId xmlns:a16="http://schemas.microsoft.com/office/drawing/2014/main" id="{09A0337E-F955-4F4E-AD14-E56ADADC05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3" name="Shape 4">
          <a:extLst>
            <a:ext uri="{FF2B5EF4-FFF2-40B4-BE49-F238E27FC236}">
              <a16:creationId xmlns:a16="http://schemas.microsoft.com/office/drawing/2014/main" id="{71A60C3F-67ED-4814-9DC3-F8A2C8A1BD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4" name="Shape 4">
          <a:extLst>
            <a:ext uri="{FF2B5EF4-FFF2-40B4-BE49-F238E27FC236}">
              <a16:creationId xmlns:a16="http://schemas.microsoft.com/office/drawing/2014/main" id="{14B60FDE-0E83-4838-A778-CE5A4A9295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5" name="Shape 4">
          <a:extLst>
            <a:ext uri="{FF2B5EF4-FFF2-40B4-BE49-F238E27FC236}">
              <a16:creationId xmlns:a16="http://schemas.microsoft.com/office/drawing/2014/main" id="{FD6A1645-4FD2-472D-B9E1-1AF003DA11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6" name="Shape 4">
          <a:extLst>
            <a:ext uri="{FF2B5EF4-FFF2-40B4-BE49-F238E27FC236}">
              <a16:creationId xmlns:a16="http://schemas.microsoft.com/office/drawing/2014/main" id="{2BA226DC-AA3B-47A9-A6AB-3A30A300BB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7" name="Shape 4">
          <a:extLst>
            <a:ext uri="{FF2B5EF4-FFF2-40B4-BE49-F238E27FC236}">
              <a16:creationId xmlns:a16="http://schemas.microsoft.com/office/drawing/2014/main" id="{B0836083-3BBC-49AF-8708-5ED982780E5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8" name="Shape 5">
          <a:extLst>
            <a:ext uri="{FF2B5EF4-FFF2-40B4-BE49-F238E27FC236}">
              <a16:creationId xmlns:a16="http://schemas.microsoft.com/office/drawing/2014/main" id="{D2286D88-C829-4077-9079-565AB4B3E5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9" name="Shape 5">
          <a:extLst>
            <a:ext uri="{FF2B5EF4-FFF2-40B4-BE49-F238E27FC236}">
              <a16:creationId xmlns:a16="http://schemas.microsoft.com/office/drawing/2014/main" id="{CAF95D91-4E71-4B2F-A2B3-106EEA759A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0" name="Shape 5">
          <a:extLst>
            <a:ext uri="{FF2B5EF4-FFF2-40B4-BE49-F238E27FC236}">
              <a16:creationId xmlns:a16="http://schemas.microsoft.com/office/drawing/2014/main" id="{90C422AE-1921-4FC0-B51B-515191BBEC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1" name="Shape 5">
          <a:extLst>
            <a:ext uri="{FF2B5EF4-FFF2-40B4-BE49-F238E27FC236}">
              <a16:creationId xmlns:a16="http://schemas.microsoft.com/office/drawing/2014/main" id="{5B4250F9-A0A7-4BCB-99B7-7A9732F107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2" name="Shape 5">
          <a:extLst>
            <a:ext uri="{FF2B5EF4-FFF2-40B4-BE49-F238E27FC236}">
              <a16:creationId xmlns:a16="http://schemas.microsoft.com/office/drawing/2014/main" id="{82A6CBA7-2C3F-429A-BF03-065070477A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3" name="Shape 5">
          <a:extLst>
            <a:ext uri="{FF2B5EF4-FFF2-40B4-BE49-F238E27FC236}">
              <a16:creationId xmlns:a16="http://schemas.microsoft.com/office/drawing/2014/main" id="{D26736F4-9806-4698-B1EC-A8EF9510D3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4" name="Shape 5">
          <a:extLst>
            <a:ext uri="{FF2B5EF4-FFF2-40B4-BE49-F238E27FC236}">
              <a16:creationId xmlns:a16="http://schemas.microsoft.com/office/drawing/2014/main" id="{05652252-5FB6-49F0-BEF3-72A58E6EA2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5" name="Shape 5">
          <a:extLst>
            <a:ext uri="{FF2B5EF4-FFF2-40B4-BE49-F238E27FC236}">
              <a16:creationId xmlns:a16="http://schemas.microsoft.com/office/drawing/2014/main" id="{79A12406-4F68-48BC-87CD-C407FE7B27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6" name="Shape 5">
          <a:extLst>
            <a:ext uri="{FF2B5EF4-FFF2-40B4-BE49-F238E27FC236}">
              <a16:creationId xmlns:a16="http://schemas.microsoft.com/office/drawing/2014/main" id="{8BDAF3D3-7E26-4199-896A-84E68EF181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7" name="Shape 5">
          <a:extLst>
            <a:ext uri="{FF2B5EF4-FFF2-40B4-BE49-F238E27FC236}">
              <a16:creationId xmlns:a16="http://schemas.microsoft.com/office/drawing/2014/main" id="{0F2693FB-569A-4A94-A2A7-827B9C618C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8" name="Shape 5">
          <a:extLst>
            <a:ext uri="{FF2B5EF4-FFF2-40B4-BE49-F238E27FC236}">
              <a16:creationId xmlns:a16="http://schemas.microsoft.com/office/drawing/2014/main" id="{A2C5B52E-EB75-448C-852A-7995104DFC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9" name="Shape 5">
          <a:extLst>
            <a:ext uri="{FF2B5EF4-FFF2-40B4-BE49-F238E27FC236}">
              <a16:creationId xmlns:a16="http://schemas.microsoft.com/office/drawing/2014/main" id="{DA874D10-DF57-43E3-81CD-B328D29FF7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0" name="Shape 5">
          <a:extLst>
            <a:ext uri="{FF2B5EF4-FFF2-40B4-BE49-F238E27FC236}">
              <a16:creationId xmlns:a16="http://schemas.microsoft.com/office/drawing/2014/main" id="{9F9402C5-11EE-4ABD-8D0C-1AD86808AC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591" name="Shape 6">
          <a:extLst>
            <a:ext uri="{FF2B5EF4-FFF2-40B4-BE49-F238E27FC236}">
              <a16:creationId xmlns:a16="http://schemas.microsoft.com/office/drawing/2014/main" id="{B067232A-934A-430E-A32D-57DCF0EF1F6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2" name="Shape 5">
          <a:extLst>
            <a:ext uri="{FF2B5EF4-FFF2-40B4-BE49-F238E27FC236}">
              <a16:creationId xmlns:a16="http://schemas.microsoft.com/office/drawing/2014/main" id="{9C43997C-5179-41DC-A165-806EF1DC46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3" name="Shape 5">
          <a:extLst>
            <a:ext uri="{FF2B5EF4-FFF2-40B4-BE49-F238E27FC236}">
              <a16:creationId xmlns:a16="http://schemas.microsoft.com/office/drawing/2014/main" id="{77A8BB4C-E2D8-4DC6-8A9D-02C49C6641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4" name="Shape 5">
          <a:extLst>
            <a:ext uri="{FF2B5EF4-FFF2-40B4-BE49-F238E27FC236}">
              <a16:creationId xmlns:a16="http://schemas.microsoft.com/office/drawing/2014/main" id="{3C763B60-8091-4551-99D6-A069E0BF5C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5" name="Shape 5">
          <a:extLst>
            <a:ext uri="{FF2B5EF4-FFF2-40B4-BE49-F238E27FC236}">
              <a16:creationId xmlns:a16="http://schemas.microsoft.com/office/drawing/2014/main" id="{558625CA-726F-4B2A-B3A1-77FCA5B28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6" name="Shape 5">
          <a:extLst>
            <a:ext uri="{FF2B5EF4-FFF2-40B4-BE49-F238E27FC236}">
              <a16:creationId xmlns:a16="http://schemas.microsoft.com/office/drawing/2014/main" id="{A2080CCB-BB55-4259-A796-7EF2AF195C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7" name="Shape 5">
          <a:extLst>
            <a:ext uri="{FF2B5EF4-FFF2-40B4-BE49-F238E27FC236}">
              <a16:creationId xmlns:a16="http://schemas.microsoft.com/office/drawing/2014/main" id="{8AE289C1-65A5-43CF-B6A4-4E53831EFD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8" name="Shape 5">
          <a:extLst>
            <a:ext uri="{FF2B5EF4-FFF2-40B4-BE49-F238E27FC236}">
              <a16:creationId xmlns:a16="http://schemas.microsoft.com/office/drawing/2014/main" id="{6264B217-EAFE-437C-AC5F-12D047F366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9" name="Shape 5">
          <a:extLst>
            <a:ext uri="{FF2B5EF4-FFF2-40B4-BE49-F238E27FC236}">
              <a16:creationId xmlns:a16="http://schemas.microsoft.com/office/drawing/2014/main" id="{E3F0ACFC-7AF8-427F-8639-C95BC08A28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0" name="Shape 5">
          <a:extLst>
            <a:ext uri="{FF2B5EF4-FFF2-40B4-BE49-F238E27FC236}">
              <a16:creationId xmlns:a16="http://schemas.microsoft.com/office/drawing/2014/main" id="{D59B924B-6199-4229-865D-1B014551D5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1" name="Shape 5">
          <a:extLst>
            <a:ext uri="{FF2B5EF4-FFF2-40B4-BE49-F238E27FC236}">
              <a16:creationId xmlns:a16="http://schemas.microsoft.com/office/drawing/2014/main" id="{DF54E025-8A57-478D-AFFD-CF6EAA4AE3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2" name="Shape 5">
          <a:extLst>
            <a:ext uri="{FF2B5EF4-FFF2-40B4-BE49-F238E27FC236}">
              <a16:creationId xmlns:a16="http://schemas.microsoft.com/office/drawing/2014/main" id="{AE9E0B5C-7639-41D4-90F7-343F4E0D4B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3" name="Shape 5">
          <a:extLst>
            <a:ext uri="{FF2B5EF4-FFF2-40B4-BE49-F238E27FC236}">
              <a16:creationId xmlns:a16="http://schemas.microsoft.com/office/drawing/2014/main" id="{F0EB1EC9-5A8F-4C7F-B4E6-460176BB1F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4" name="Shape 5">
          <a:extLst>
            <a:ext uri="{FF2B5EF4-FFF2-40B4-BE49-F238E27FC236}">
              <a16:creationId xmlns:a16="http://schemas.microsoft.com/office/drawing/2014/main" id="{2D45DF70-E064-47BA-BE90-191E5FCE2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5" name="Shape 5">
          <a:extLst>
            <a:ext uri="{FF2B5EF4-FFF2-40B4-BE49-F238E27FC236}">
              <a16:creationId xmlns:a16="http://schemas.microsoft.com/office/drawing/2014/main" id="{E845FBA2-5EA9-4039-8E1B-B7754733F2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6" name="Shape 5">
          <a:extLst>
            <a:ext uri="{FF2B5EF4-FFF2-40B4-BE49-F238E27FC236}">
              <a16:creationId xmlns:a16="http://schemas.microsoft.com/office/drawing/2014/main" id="{8AB375BB-D8C1-41B5-B5B3-5542A5EEF4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7" name="Shape 5">
          <a:extLst>
            <a:ext uri="{FF2B5EF4-FFF2-40B4-BE49-F238E27FC236}">
              <a16:creationId xmlns:a16="http://schemas.microsoft.com/office/drawing/2014/main" id="{1FEBC9DC-2BD0-46F3-BBA4-F77FC36322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8" name="Shape 5">
          <a:extLst>
            <a:ext uri="{FF2B5EF4-FFF2-40B4-BE49-F238E27FC236}">
              <a16:creationId xmlns:a16="http://schemas.microsoft.com/office/drawing/2014/main" id="{1C79951A-C10F-4384-A7EF-56E189B8BE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9" name="Shape 5">
          <a:extLst>
            <a:ext uri="{FF2B5EF4-FFF2-40B4-BE49-F238E27FC236}">
              <a16:creationId xmlns:a16="http://schemas.microsoft.com/office/drawing/2014/main" id="{5B956C7A-E204-4C5B-AC42-FBD920B454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0" name="Shape 5">
          <a:extLst>
            <a:ext uri="{FF2B5EF4-FFF2-40B4-BE49-F238E27FC236}">
              <a16:creationId xmlns:a16="http://schemas.microsoft.com/office/drawing/2014/main" id="{7D2E6961-132E-4E11-80BF-7D334F75A0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1" name="Shape 5">
          <a:extLst>
            <a:ext uri="{FF2B5EF4-FFF2-40B4-BE49-F238E27FC236}">
              <a16:creationId xmlns:a16="http://schemas.microsoft.com/office/drawing/2014/main" id="{C9E2E7A9-EB3C-41D8-8B77-1F08486DF6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2" name="Shape 5">
          <a:extLst>
            <a:ext uri="{FF2B5EF4-FFF2-40B4-BE49-F238E27FC236}">
              <a16:creationId xmlns:a16="http://schemas.microsoft.com/office/drawing/2014/main" id="{93965C59-9B50-449E-A12B-1AE6231F6E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3" name="Shape 5">
          <a:extLst>
            <a:ext uri="{FF2B5EF4-FFF2-40B4-BE49-F238E27FC236}">
              <a16:creationId xmlns:a16="http://schemas.microsoft.com/office/drawing/2014/main" id="{0FFBDE8C-F16D-458A-B60F-982D7ADEDC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4" name="Shape 5">
          <a:extLst>
            <a:ext uri="{FF2B5EF4-FFF2-40B4-BE49-F238E27FC236}">
              <a16:creationId xmlns:a16="http://schemas.microsoft.com/office/drawing/2014/main" id="{2C9590EC-4D20-4EDC-86D7-8468628172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5" name="Shape 5">
          <a:extLst>
            <a:ext uri="{FF2B5EF4-FFF2-40B4-BE49-F238E27FC236}">
              <a16:creationId xmlns:a16="http://schemas.microsoft.com/office/drawing/2014/main" id="{397D502C-6C26-4D18-98BB-6A9BD9003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6" name="Shape 5">
          <a:extLst>
            <a:ext uri="{FF2B5EF4-FFF2-40B4-BE49-F238E27FC236}">
              <a16:creationId xmlns:a16="http://schemas.microsoft.com/office/drawing/2014/main" id="{308A670B-0FA8-498D-9DD4-D131DE92C5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7" name="Shape 5">
          <a:extLst>
            <a:ext uri="{FF2B5EF4-FFF2-40B4-BE49-F238E27FC236}">
              <a16:creationId xmlns:a16="http://schemas.microsoft.com/office/drawing/2014/main" id="{50E3362B-1E32-4754-B4BE-F99E5CDD0C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8" name="Shape 5">
          <a:extLst>
            <a:ext uri="{FF2B5EF4-FFF2-40B4-BE49-F238E27FC236}">
              <a16:creationId xmlns:a16="http://schemas.microsoft.com/office/drawing/2014/main" id="{F24FF858-3A9D-419E-8874-80C6238BE3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9" name="Shape 5">
          <a:extLst>
            <a:ext uri="{FF2B5EF4-FFF2-40B4-BE49-F238E27FC236}">
              <a16:creationId xmlns:a16="http://schemas.microsoft.com/office/drawing/2014/main" id="{334AD308-0747-426E-850C-DE0A396DEE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0" name="Shape 5">
          <a:extLst>
            <a:ext uri="{FF2B5EF4-FFF2-40B4-BE49-F238E27FC236}">
              <a16:creationId xmlns:a16="http://schemas.microsoft.com/office/drawing/2014/main" id="{EE62BFDC-4AED-45FB-9C30-15A82100EB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1" name="Shape 5">
          <a:extLst>
            <a:ext uri="{FF2B5EF4-FFF2-40B4-BE49-F238E27FC236}">
              <a16:creationId xmlns:a16="http://schemas.microsoft.com/office/drawing/2014/main" id="{9E46B993-9D3B-4466-BB4A-26F73AA4EE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2" name="Shape 5">
          <a:extLst>
            <a:ext uri="{FF2B5EF4-FFF2-40B4-BE49-F238E27FC236}">
              <a16:creationId xmlns:a16="http://schemas.microsoft.com/office/drawing/2014/main" id="{BA112D2B-84E0-4354-9EDD-2C960DABAF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3" name="Shape 5">
          <a:extLst>
            <a:ext uri="{FF2B5EF4-FFF2-40B4-BE49-F238E27FC236}">
              <a16:creationId xmlns:a16="http://schemas.microsoft.com/office/drawing/2014/main" id="{383FFC0B-1CA6-481E-BC41-3E65A4FDD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4" name="Shape 5">
          <a:extLst>
            <a:ext uri="{FF2B5EF4-FFF2-40B4-BE49-F238E27FC236}">
              <a16:creationId xmlns:a16="http://schemas.microsoft.com/office/drawing/2014/main" id="{20B146B0-19F1-4DF8-875F-361B1C17DB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5" name="Shape 5">
          <a:extLst>
            <a:ext uri="{FF2B5EF4-FFF2-40B4-BE49-F238E27FC236}">
              <a16:creationId xmlns:a16="http://schemas.microsoft.com/office/drawing/2014/main" id="{AD5DB74F-CC0B-4B51-9752-B93293B359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6" name="Shape 5">
          <a:extLst>
            <a:ext uri="{FF2B5EF4-FFF2-40B4-BE49-F238E27FC236}">
              <a16:creationId xmlns:a16="http://schemas.microsoft.com/office/drawing/2014/main" id="{6C74A4E7-A152-4D29-BD51-012010D6A2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7" name="Shape 5">
          <a:extLst>
            <a:ext uri="{FF2B5EF4-FFF2-40B4-BE49-F238E27FC236}">
              <a16:creationId xmlns:a16="http://schemas.microsoft.com/office/drawing/2014/main" id="{600D4291-B643-412D-BAB4-0B148F36F9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8" name="Shape 5">
          <a:extLst>
            <a:ext uri="{FF2B5EF4-FFF2-40B4-BE49-F238E27FC236}">
              <a16:creationId xmlns:a16="http://schemas.microsoft.com/office/drawing/2014/main" id="{3BE4BE89-918A-4323-A2D0-377C215160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9" name="Shape 5">
          <a:extLst>
            <a:ext uri="{FF2B5EF4-FFF2-40B4-BE49-F238E27FC236}">
              <a16:creationId xmlns:a16="http://schemas.microsoft.com/office/drawing/2014/main" id="{8C549415-2B74-45D1-840E-3A1225682C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0" name="Shape 5">
          <a:extLst>
            <a:ext uri="{FF2B5EF4-FFF2-40B4-BE49-F238E27FC236}">
              <a16:creationId xmlns:a16="http://schemas.microsoft.com/office/drawing/2014/main" id="{217FAD77-A593-4C72-999B-3C4F67E20C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1" name="Shape 5">
          <a:extLst>
            <a:ext uri="{FF2B5EF4-FFF2-40B4-BE49-F238E27FC236}">
              <a16:creationId xmlns:a16="http://schemas.microsoft.com/office/drawing/2014/main" id="{951037D8-66E3-4933-AAED-0149FDCE97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2" name="Shape 5">
          <a:extLst>
            <a:ext uri="{FF2B5EF4-FFF2-40B4-BE49-F238E27FC236}">
              <a16:creationId xmlns:a16="http://schemas.microsoft.com/office/drawing/2014/main" id="{673CA961-0FB4-4EE7-AECE-A410FD37DF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3" name="Shape 5">
          <a:extLst>
            <a:ext uri="{FF2B5EF4-FFF2-40B4-BE49-F238E27FC236}">
              <a16:creationId xmlns:a16="http://schemas.microsoft.com/office/drawing/2014/main" id="{905A0F7C-BCBC-45F9-9C88-00E7986880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4" name="Shape 5">
          <a:extLst>
            <a:ext uri="{FF2B5EF4-FFF2-40B4-BE49-F238E27FC236}">
              <a16:creationId xmlns:a16="http://schemas.microsoft.com/office/drawing/2014/main" id="{0304F0FF-A2C0-488C-B90C-C2091E5A91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5" name="Shape 5">
          <a:extLst>
            <a:ext uri="{FF2B5EF4-FFF2-40B4-BE49-F238E27FC236}">
              <a16:creationId xmlns:a16="http://schemas.microsoft.com/office/drawing/2014/main" id="{03FF713E-513E-4A55-8B25-7572445C0F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6" name="Shape 5">
          <a:extLst>
            <a:ext uri="{FF2B5EF4-FFF2-40B4-BE49-F238E27FC236}">
              <a16:creationId xmlns:a16="http://schemas.microsoft.com/office/drawing/2014/main" id="{A91E768E-E8CF-445C-9310-F2B60F5EF4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7" name="Shape 5">
          <a:extLst>
            <a:ext uri="{FF2B5EF4-FFF2-40B4-BE49-F238E27FC236}">
              <a16:creationId xmlns:a16="http://schemas.microsoft.com/office/drawing/2014/main" id="{BCEC6A9A-813A-4E66-8CD1-4BC4793155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8" name="Shape 5">
          <a:extLst>
            <a:ext uri="{FF2B5EF4-FFF2-40B4-BE49-F238E27FC236}">
              <a16:creationId xmlns:a16="http://schemas.microsoft.com/office/drawing/2014/main" id="{2681F009-F0DB-4E08-8FA3-80BD506375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9" name="Shape 5">
          <a:extLst>
            <a:ext uri="{FF2B5EF4-FFF2-40B4-BE49-F238E27FC236}">
              <a16:creationId xmlns:a16="http://schemas.microsoft.com/office/drawing/2014/main" id="{68E320AD-AF37-463B-ADE2-5AF0BD9638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0" name="Shape 5">
          <a:extLst>
            <a:ext uri="{FF2B5EF4-FFF2-40B4-BE49-F238E27FC236}">
              <a16:creationId xmlns:a16="http://schemas.microsoft.com/office/drawing/2014/main" id="{3FA7D5A8-D652-4178-A14D-BE45D4119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1" name="Shape 5">
          <a:extLst>
            <a:ext uri="{FF2B5EF4-FFF2-40B4-BE49-F238E27FC236}">
              <a16:creationId xmlns:a16="http://schemas.microsoft.com/office/drawing/2014/main" id="{E20BDBD3-8A03-4FB0-9F7D-1ED9180F3C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2" name="Shape 5">
          <a:extLst>
            <a:ext uri="{FF2B5EF4-FFF2-40B4-BE49-F238E27FC236}">
              <a16:creationId xmlns:a16="http://schemas.microsoft.com/office/drawing/2014/main" id="{64CB5F87-7334-4CE4-98B3-24B3BE845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3" name="Shape 5">
          <a:extLst>
            <a:ext uri="{FF2B5EF4-FFF2-40B4-BE49-F238E27FC236}">
              <a16:creationId xmlns:a16="http://schemas.microsoft.com/office/drawing/2014/main" id="{49E9B8A6-3F80-4A6B-ADEE-C4A3C1EDDF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4" name="Shape 5">
          <a:extLst>
            <a:ext uri="{FF2B5EF4-FFF2-40B4-BE49-F238E27FC236}">
              <a16:creationId xmlns:a16="http://schemas.microsoft.com/office/drawing/2014/main" id="{57BA1A8E-A759-4362-822B-FC608DF677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5" name="Shape 5">
          <a:extLst>
            <a:ext uri="{FF2B5EF4-FFF2-40B4-BE49-F238E27FC236}">
              <a16:creationId xmlns:a16="http://schemas.microsoft.com/office/drawing/2014/main" id="{164B050F-C8CE-41FC-935D-DF65238522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6" name="Shape 5">
          <a:extLst>
            <a:ext uri="{FF2B5EF4-FFF2-40B4-BE49-F238E27FC236}">
              <a16:creationId xmlns:a16="http://schemas.microsoft.com/office/drawing/2014/main" id="{56341D13-9A4B-4B3B-8AE8-E1FA72C382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7" name="Shape 5">
          <a:extLst>
            <a:ext uri="{FF2B5EF4-FFF2-40B4-BE49-F238E27FC236}">
              <a16:creationId xmlns:a16="http://schemas.microsoft.com/office/drawing/2014/main" id="{A7000DAA-B435-483D-8CEB-8F0A8EF098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8" name="Shape 5">
          <a:extLst>
            <a:ext uri="{FF2B5EF4-FFF2-40B4-BE49-F238E27FC236}">
              <a16:creationId xmlns:a16="http://schemas.microsoft.com/office/drawing/2014/main" id="{B9B5FFD5-77E7-420A-B4E2-FBFB0CE82C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9" name="Shape 5">
          <a:extLst>
            <a:ext uri="{FF2B5EF4-FFF2-40B4-BE49-F238E27FC236}">
              <a16:creationId xmlns:a16="http://schemas.microsoft.com/office/drawing/2014/main" id="{2441F4CC-8B82-452C-ACDA-B3779AC209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0" name="Shape 5">
          <a:extLst>
            <a:ext uri="{FF2B5EF4-FFF2-40B4-BE49-F238E27FC236}">
              <a16:creationId xmlns:a16="http://schemas.microsoft.com/office/drawing/2014/main" id="{FA8AD36B-2C91-4FCE-94B6-07F9A78111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1" name="Shape 5">
          <a:extLst>
            <a:ext uri="{FF2B5EF4-FFF2-40B4-BE49-F238E27FC236}">
              <a16:creationId xmlns:a16="http://schemas.microsoft.com/office/drawing/2014/main" id="{1F69574A-C314-4B1F-AF52-EF5260683E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2" name="Shape 5">
          <a:extLst>
            <a:ext uri="{FF2B5EF4-FFF2-40B4-BE49-F238E27FC236}">
              <a16:creationId xmlns:a16="http://schemas.microsoft.com/office/drawing/2014/main" id="{28983A4A-1672-4FC0-9A40-3B2EE82412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3" name="Shape 5">
          <a:extLst>
            <a:ext uri="{FF2B5EF4-FFF2-40B4-BE49-F238E27FC236}">
              <a16:creationId xmlns:a16="http://schemas.microsoft.com/office/drawing/2014/main" id="{78BE0CF1-0A2F-4B06-B176-DD6DB296FD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4" name="Shape 5">
          <a:extLst>
            <a:ext uri="{FF2B5EF4-FFF2-40B4-BE49-F238E27FC236}">
              <a16:creationId xmlns:a16="http://schemas.microsoft.com/office/drawing/2014/main" id="{5A01CA67-2933-48BF-AEC8-F04369E588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5" name="Shape 5">
          <a:extLst>
            <a:ext uri="{FF2B5EF4-FFF2-40B4-BE49-F238E27FC236}">
              <a16:creationId xmlns:a16="http://schemas.microsoft.com/office/drawing/2014/main" id="{36355B63-D949-4599-B541-6FBAF8ACB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6" name="Shape 5">
          <a:extLst>
            <a:ext uri="{FF2B5EF4-FFF2-40B4-BE49-F238E27FC236}">
              <a16:creationId xmlns:a16="http://schemas.microsoft.com/office/drawing/2014/main" id="{D0F5838A-4CAC-409A-AB14-2B198787C6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7" name="Shape 5">
          <a:extLst>
            <a:ext uri="{FF2B5EF4-FFF2-40B4-BE49-F238E27FC236}">
              <a16:creationId xmlns:a16="http://schemas.microsoft.com/office/drawing/2014/main" id="{49737127-76B9-4F3A-A138-6D9BA4E778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8" name="Shape 5">
          <a:extLst>
            <a:ext uri="{FF2B5EF4-FFF2-40B4-BE49-F238E27FC236}">
              <a16:creationId xmlns:a16="http://schemas.microsoft.com/office/drawing/2014/main" id="{D9C20E2C-F476-48B4-9D76-1063BA4E12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9" name="Shape 5">
          <a:extLst>
            <a:ext uri="{FF2B5EF4-FFF2-40B4-BE49-F238E27FC236}">
              <a16:creationId xmlns:a16="http://schemas.microsoft.com/office/drawing/2014/main" id="{CD6B8E9C-A628-4BD4-9B83-7350187EA8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0" name="Shape 5">
          <a:extLst>
            <a:ext uri="{FF2B5EF4-FFF2-40B4-BE49-F238E27FC236}">
              <a16:creationId xmlns:a16="http://schemas.microsoft.com/office/drawing/2014/main" id="{F61C43CC-C04D-47E3-9E8B-D6F67A48BB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1" name="Shape 5">
          <a:extLst>
            <a:ext uri="{FF2B5EF4-FFF2-40B4-BE49-F238E27FC236}">
              <a16:creationId xmlns:a16="http://schemas.microsoft.com/office/drawing/2014/main" id="{EF6AADEC-33BE-4AC8-BB18-F281EBAF46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2" name="Shape 5">
          <a:extLst>
            <a:ext uri="{FF2B5EF4-FFF2-40B4-BE49-F238E27FC236}">
              <a16:creationId xmlns:a16="http://schemas.microsoft.com/office/drawing/2014/main" id="{9A1A89E0-58D5-4374-AF2D-1E685824E8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3" name="Shape 5">
          <a:extLst>
            <a:ext uri="{FF2B5EF4-FFF2-40B4-BE49-F238E27FC236}">
              <a16:creationId xmlns:a16="http://schemas.microsoft.com/office/drawing/2014/main" id="{26BEA423-435A-4731-9219-46D3BB52E5C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4" name="Shape 5">
          <a:extLst>
            <a:ext uri="{FF2B5EF4-FFF2-40B4-BE49-F238E27FC236}">
              <a16:creationId xmlns:a16="http://schemas.microsoft.com/office/drawing/2014/main" id="{FA9BC29F-7738-41A2-9592-39E2101EA6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5" name="Shape 5">
          <a:extLst>
            <a:ext uri="{FF2B5EF4-FFF2-40B4-BE49-F238E27FC236}">
              <a16:creationId xmlns:a16="http://schemas.microsoft.com/office/drawing/2014/main" id="{0004ABD0-8E0C-46EA-8FE4-35031F7AEB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6" name="Shape 5">
          <a:extLst>
            <a:ext uri="{FF2B5EF4-FFF2-40B4-BE49-F238E27FC236}">
              <a16:creationId xmlns:a16="http://schemas.microsoft.com/office/drawing/2014/main" id="{44AC9D09-1CD6-4B04-B90A-52AA52D3DF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7" name="Shape 5">
          <a:extLst>
            <a:ext uri="{FF2B5EF4-FFF2-40B4-BE49-F238E27FC236}">
              <a16:creationId xmlns:a16="http://schemas.microsoft.com/office/drawing/2014/main" id="{CC1B4B45-BBC1-4795-8310-ACA0CD638F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8" name="Shape 5">
          <a:extLst>
            <a:ext uri="{FF2B5EF4-FFF2-40B4-BE49-F238E27FC236}">
              <a16:creationId xmlns:a16="http://schemas.microsoft.com/office/drawing/2014/main" id="{85ADB057-86DA-48D9-9685-6D445A3A6E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9" name="Shape 5">
          <a:extLst>
            <a:ext uri="{FF2B5EF4-FFF2-40B4-BE49-F238E27FC236}">
              <a16:creationId xmlns:a16="http://schemas.microsoft.com/office/drawing/2014/main" id="{2FAFB064-1441-40A7-A842-C214B69433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0" name="Shape 5">
          <a:extLst>
            <a:ext uri="{FF2B5EF4-FFF2-40B4-BE49-F238E27FC236}">
              <a16:creationId xmlns:a16="http://schemas.microsoft.com/office/drawing/2014/main" id="{31C044BB-538B-489B-92D0-21947BF47E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1" name="Shape 5">
          <a:extLst>
            <a:ext uri="{FF2B5EF4-FFF2-40B4-BE49-F238E27FC236}">
              <a16:creationId xmlns:a16="http://schemas.microsoft.com/office/drawing/2014/main" id="{DBCD26A6-A833-4BBC-801D-AB37E75A87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2" name="Shape 5">
          <a:extLst>
            <a:ext uri="{FF2B5EF4-FFF2-40B4-BE49-F238E27FC236}">
              <a16:creationId xmlns:a16="http://schemas.microsoft.com/office/drawing/2014/main" id="{980118D6-F124-4A5F-BFFD-A5AB2C3D8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3" name="Shape 5">
          <a:extLst>
            <a:ext uri="{FF2B5EF4-FFF2-40B4-BE49-F238E27FC236}">
              <a16:creationId xmlns:a16="http://schemas.microsoft.com/office/drawing/2014/main" id="{6E4168ED-6B72-4AEB-B153-AB98399903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4" name="Shape 5">
          <a:extLst>
            <a:ext uri="{FF2B5EF4-FFF2-40B4-BE49-F238E27FC236}">
              <a16:creationId xmlns:a16="http://schemas.microsoft.com/office/drawing/2014/main" id="{D28678D7-9BE4-4378-81DD-354AB0AE40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5" name="Shape 5">
          <a:extLst>
            <a:ext uri="{FF2B5EF4-FFF2-40B4-BE49-F238E27FC236}">
              <a16:creationId xmlns:a16="http://schemas.microsoft.com/office/drawing/2014/main" id="{B175BC66-548E-443E-BA3A-2947AFE952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6" name="Shape 5">
          <a:extLst>
            <a:ext uri="{FF2B5EF4-FFF2-40B4-BE49-F238E27FC236}">
              <a16:creationId xmlns:a16="http://schemas.microsoft.com/office/drawing/2014/main" id="{A8C37B36-4CE9-4177-8F77-840328249A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7" name="Shape 5">
          <a:extLst>
            <a:ext uri="{FF2B5EF4-FFF2-40B4-BE49-F238E27FC236}">
              <a16:creationId xmlns:a16="http://schemas.microsoft.com/office/drawing/2014/main" id="{3B965828-34EB-4FEC-8045-39DE2B1BEC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8" name="Shape 5">
          <a:extLst>
            <a:ext uri="{FF2B5EF4-FFF2-40B4-BE49-F238E27FC236}">
              <a16:creationId xmlns:a16="http://schemas.microsoft.com/office/drawing/2014/main" id="{EF2CE1F7-C37C-41EE-82BA-B83BF5B4CE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9" name="Shape 5">
          <a:extLst>
            <a:ext uri="{FF2B5EF4-FFF2-40B4-BE49-F238E27FC236}">
              <a16:creationId xmlns:a16="http://schemas.microsoft.com/office/drawing/2014/main" id="{C07E5068-CFF1-4A4D-8008-3CBBC8F11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80" name="Shape 5">
          <a:extLst>
            <a:ext uri="{FF2B5EF4-FFF2-40B4-BE49-F238E27FC236}">
              <a16:creationId xmlns:a16="http://schemas.microsoft.com/office/drawing/2014/main" id="{C9116D02-1B40-4FC8-A50B-785FD39F1B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81" name="Shape 5">
          <a:extLst>
            <a:ext uri="{FF2B5EF4-FFF2-40B4-BE49-F238E27FC236}">
              <a16:creationId xmlns:a16="http://schemas.microsoft.com/office/drawing/2014/main" id="{580F205A-D454-48DE-93F4-446016402E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682" name="Shape 6">
          <a:extLst>
            <a:ext uri="{FF2B5EF4-FFF2-40B4-BE49-F238E27FC236}">
              <a16:creationId xmlns:a16="http://schemas.microsoft.com/office/drawing/2014/main" id="{F66D870A-583C-4F99-BB8D-497C062E02B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683" name="Shape 6">
          <a:extLst>
            <a:ext uri="{FF2B5EF4-FFF2-40B4-BE49-F238E27FC236}">
              <a16:creationId xmlns:a16="http://schemas.microsoft.com/office/drawing/2014/main" id="{82519340-AE8A-49FA-88AB-58E5977C1A5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4" name="Shape 4">
          <a:extLst>
            <a:ext uri="{FF2B5EF4-FFF2-40B4-BE49-F238E27FC236}">
              <a16:creationId xmlns:a16="http://schemas.microsoft.com/office/drawing/2014/main" id="{58047FF6-6848-45E4-AE44-A2EB92C9BE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5" name="Shape 4">
          <a:extLst>
            <a:ext uri="{FF2B5EF4-FFF2-40B4-BE49-F238E27FC236}">
              <a16:creationId xmlns:a16="http://schemas.microsoft.com/office/drawing/2014/main" id="{9179218B-ACD6-4DC9-8EBC-62776DFC07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6" name="Shape 4">
          <a:extLst>
            <a:ext uri="{FF2B5EF4-FFF2-40B4-BE49-F238E27FC236}">
              <a16:creationId xmlns:a16="http://schemas.microsoft.com/office/drawing/2014/main" id="{BCA3AA19-1265-4FD9-B142-DD5FD7FC71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7" name="Shape 4">
          <a:extLst>
            <a:ext uri="{FF2B5EF4-FFF2-40B4-BE49-F238E27FC236}">
              <a16:creationId xmlns:a16="http://schemas.microsoft.com/office/drawing/2014/main" id="{6269A3EF-26C4-42C3-89C8-B7F70E51B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8" name="Shape 4">
          <a:extLst>
            <a:ext uri="{FF2B5EF4-FFF2-40B4-BE49-F238E27FC236}">
              <a16:creationId xmlns:a16="http://schemas.microsoft.com/office/drawing/2014/main" id="{B5943519-18A6-4817-B749-3ED30DB6F9F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9" name="Shape 4">
          <a:extLst>
            <a:ext uri="{FF2B5EF4-FFF2-40B4-BE49-F238E27FC236}">
              <a16:creationId xmlns:a16="http://schemas.microsoft.com/office/drawing/2014/main" id="{A34501EA-5F75-471B-A1C2-2D3BA55EBF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0" name="Shape 4">
          <a:extLst>
            <a:ext uri="{FF2B5EF4-FFF2-40B4-BE49-F238E27FC236}">
              <a16:creationId xmlns:a16="http://schemas.microsoft.com/office/drawing/2014/main" id="{1CA54D90-62F3-4501-AB38-38D756D741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1" name="Shape 4">
          <a:extLst>
            <a:ext uri="{FF2B5EF4-FFF2-40B4-BE49-F238E27FC236}">
              <a16:creationId xmlns:a16="http://schemas.microsoft.com/office/drawing/2014/main" id="{6E1DCE7E-60B6-47EA-AEA6-C43DBC693D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2" name="Shape 4">
          <a:extLst>
            <a:ext uri="{FF2B5EF4-FFF2-40B4-BE49-F238E27FC236}">
              <a16:creationId xmlns:a16="http://schemas.microsoft.com/office/drawing/2014/main" id="{FE82E6B1-6E0B-4CE7-A4F7-74DAA404443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3" name="Shape 4">
          <a:extLst>
            <a:ext uri="{FF2B5EF4-FFF2-40B4-BE49-F238E27FC236}">
              <a16:creationId xmlns:a16="http://schemas.microsoft.com/office/drawing/2014/main" id="{5AF60F60-3CF2-4E5F-84D3-500E4A6324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4" name="Shape 4">
          <a:extLst>
            <a:ext uri="{FF2B5EF4-FFF2-40B4-BE49-F238E27FC236}">
              <a16:creationId xmlns:a16="http://schemas.microsoft.com/office/drawing/2014/main" id="{693D2867-ECA5-43DB-8E52-B9115D3ED2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5" name="Shape 4">
          <a:extLst>
            <a:ext uri="{FF2B5EF4-FFF2-40B4-BE49-F238E27FC236}">
              <a16:creationId xmlns:a16="http://schemas.microsoft.com/office/drawing/2014/main" id="{6E054BFF-0DA5-4F7B-8F1E-5485F486E0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6" name="Shape 4">
          <a:extLst>
            <a:ext uri="{FF2B5EF4-FFF2-40B4-BE49-F238E27FC236}">
              <a16:creationId xmlns:a16="http://schemas.microsoft.com/office/drawing/2014/main" id="{9F51AA94-D754-43F0-AF4D-861CEC63D2F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7" name="Shape 4">
          <a:extLst>
            <a:ext uri="{FF2B5EF4-FFF2-40B4-BE49-F238E27FC236}">
              <a16:creationId xmlns:a16="http://schemas.microsoft.com/office/drawing/2014/main" id="{AE0E33FF-61AE-489D-B1C9-AD0947870B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8" name="Shape 4">
          <a:extLst>
            <a:ext uri="{FF2B5EF4-FFF2-40B4-BE49-F238E27FC236}">
              <a16:creationId xmlns:a16="http://schemas.microsoft.com/office/drawing/2014/main" id="{F9F05FF9-A30E-4296-A140-5EC2905407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99" name="Shape 5">
          <a:extLst>
            <a:ext uri="{FF2B5EF4-FFF2-40B4-BE49-F238E27FC236}">
              <a16:creationId xmlns:a16="http://schemas.microsoft.com/office/drawing/2014/main" id="{DC03E11A-8756-47D7-918E-F8867A2B90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0" name="Shape 5">
          <a:extLst>
            <a:ext uri="{FF2B5EF4-FFF2-40B4-BE49-F238E27FC236}">
              <a16:creationId xmlns:a16="http://schemas.microsoft.com/office/drawing/2014/main" id="{4A3E6214-6490-4C8F-B8FE-25BB8221E2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1" name="Shape 5">
          <a:extLst>
            <a:ext uri="{FF2B5EF4-FFF2-40B4-BE49-F238E27FC236}">
              <a16:creationId xmlns:a16="http://schemas.microsoft.com/office/drawing/2014/main" id="{D890C9A8-2C9D-4EEB-AE22-D0299D0A0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2" name="Shape 5">
          <a:extLst>
            <a:ext uri="{FF2B5EF4-FFF2-40B4-BE49-F238E27FC236}">
              <a16:creationId xmlns:a16="http://schemas.microsoft.com/office/drawing/2014/main" id="{7CC89F9E-7BE2-4B97-B807-7EFB46472E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3" name="Shape 5">
          <a:extLst>
            <a:ext uri="{FF2B5EF4-FFF2-40B4-BE49-F238E27FC236}">
              <a16:creationId xmlns:a16="http://schemas.microsoft.com/office/drawing/2014/main" id="{211A3E7E-0B51-4F02-8EB8-3AE8A1445C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4" name="Shape 5">
          <a:extLst>
            <a:ext uri="{FF2B5EF4-FFF2-40B4-BE49-F238E27FC236}">
              <a16:creationId xmlns:a16="http://schemas.microsoft.com/office/drawing/2014/main" id="{9CDC1BEB-A9BF-4103-AB8E-F6288A43A5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5" name="Shape 5">
          <a:extLst>
            <a:ext uri="{FF2B5EF4-FFF2-40B4-BE49-F238E27FC236}">
              <a16:creationId xmlns:a16="http://schemas.microsoft.com/office/drawing/2014/main" id="{B9482640-1DB5-4A6B-8CD1-DF40AD95F3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6" name="Shape 5">
          <a:extLst>
            <a:ext uri="{FF2B5EF4-FFF2-40B4-BE49-F238E27FC236}">
              <a16:creationId xmlns:a16="http://schemas.microsoft.com/office/drawing/2014/main" id="{A3056C30-801C-4B7F-A80B-68CC82F3C7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7" name="Shape 5">
          <a:extLst>
            <a:ext uri="{FF2B5EF4-FFF2-40B4-BE49-F238E27FC236}">
              <a16:creationId xmlns:a16="http://schemas.microsoft.com/office/drawing/2014/main" id="{0AA719FE-CEE5-4C54-BCCC-9DC33D1516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8" name="Shape 5">
          <a:extLst>
            <a:ext uri="{FF2B5EF4-FFF2-40B4-BE49-F238E27FC236}">
              <a16:creationId xmlns:a16="http://schemas.microsoft.com/office/drawing/2014/main" id="{BED48EB1-950A-4F6F-A189-4C62FBC688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9" name="Shape 5">
          <a:extLst>
            <a:ext uri="{FF2B5EF4-FFF2-40B4-BE49-F238E27FC236}">
              <a16:creationId xmlns:a16="http://schemas.microsoft.com/office/drawing/2014/main" id="{19694447-05B9-49A1-8665-4638725F2D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0" name="Shape 5">
          <a:extLst>
            <a:ext uri="{FF2B5EF4-FFF2-40B4-BE49-F238E27FC236}">
              <a16:creationId xmlns:a16="http://schemas.microsoft.com/office/drawing/2014/main" id="{9C5CB913-1D5A-4F0E-9810-3F6616A740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1" name="Shape 5">
          <a:extLst>
            <a:ext uri="{FF2B5EF4-FFF2-40B4-BE49-F238E27FC236}">
              <a16:creationId xmlns:a16="http://schemas.microsoft.com/office/drawing/2014/main" id="{A6AAFD22-3810-4E6D-A79E-D28DF08F4F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2" name="Shape 5">
          <a:extLst>
            <a:ext uri="{FF2B5EF4-FFF2-40B4-BE49-F238E27FC236}">
              <a16:creationId xmlns:a16="http://schemas.microsoft.com/office/drawing/2014/main" id="{375C8F0C-6C3F-4ED4-A60A-F4E053ADDB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3" name="Shape 5">
          <a:extLst>
            <a:ext uri="{FF2B5EF4-FFF2-40B4-BE49-F238E27FC236}">
              <a16:creationId xmlns:a16="http://schemas.microsoft.com/office/drawing/2014/main" id="{CC5EDDF6-1D77-4C97-BB46-07C1B839A7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4" name="Shape 5">
          <a:extLst>
            <a:ext uri="{FF2B5EF4-FFF2-40B4-BE49-F238E27FC236}">
              <a16:creationId xmlns:a16="http://schemas.microsoft.com/office/drawing/2014/main" id="{5A4F91FB-1792-4F71-8124-2DB688C4EB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5" name="Shape 4">
          <a:extLst>
            <a:ext uri="{FF2B5EF4-FFF2-40B4-BE49-F238E27FC236}">
              <a16:creationId xmlns:a16="http://schemas.microsoft.com/office/drawing/2014/main" id="{C401A981-738D-4CCB-9A17-49B6DE608D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6" name="Shape 4">
          <a:extLst>
            <a:ext uri="{FF2B5EF4-FFF2-40B4-BE49-F238E27FC236}">
              <a16:creationId xmlns:a16="http://schemas.microsoft.com/office/drawing/2014/main" id="{2E30E712-2772-47DD-9F11-0911F46164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7" name="Shape 4">
          <a:extLst>
            <a:ext uri="{FF2B5EF4-FFF2-40B4-BE49-F238E27FC236}">
              <a16:creationId xmlns:a16="http://schemas.microsoft.com/office/drawing/2014/main" id="{86E902F7-0769-4FAF-81F8-41434EE7BD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8" name="Shape 4">
          <a:extLst>
            <a:ext uri="{FF2B5EF4-FFF2-40B4-BE49-F238E27FC236}">
              <a16:creationId xmlns:a16="http://schemas.microsoft.com/office/drawing/2014/main" id="{B8B807A4-B6F9-4EE7-BF09-28924B3544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9" name="Shape 4">
          <a:extLst>
            <a:ext uri="{FF2B5EF4-FFF2-40B4-BE49-F238E27FC236}">
              <a16:creationId xmlns:a16="http://schemas.microsoft.com/office/drawing/2014/main" id="{3EDCB8C7-A708-46BC-88D6-973E558A9ED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0" name="Shape 4">
          <a:extLst>
            <a:ext uri="{FF2B5EF4-FFF2-40B4-BE49-F238E27FC236}">
              <a16:creationId xmlns:a16="http://schemas.microsoft.com/office/drawing/2014/main" id="{DA9DDFCF-C77C-4C7D-BD5D-E0C5881BD7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1" name="Shape 4">
          <a:extLst>
            <a:ext uri="{FF2B5EF4-FFF2-40B4-BE49-F238E27FC236}">
              <a16:creationId xmlns:a16="http://schemas.microsoft.com/office/drawing/2014/main" id="{992B3954-EE6C-41B3-B0C4-64505D7C40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2" name="Shape 4">
          <a:extLst>
            <a:ext uri="{FF2B5EF4-FFF2-40B4-BE49-F238E27FC236}">
              <a16:creationId xmlns:a16="http://schemas.microsoft.com/office/drawing/2014/main" id="{475F78D5-C7E8-49AA-BF26-90CCB8EB5B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3" name="Shape 4">
          <a:extLst>
            <a:ext uri="{FF2B5EF4-FFF2-40B4-BE49-F238E27FC236}">
              <a16:creationId xmlns:a16="http://schemas.microsoft.com/office/drawing/2014/main" id="{2971C71E-E45B-4BA1-BA08-7B7C4C5A8F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4" name="Shape 4">
          <a:extLst>
            <a:ext uri="{FF2B5EF4-FFF2-40B4-BE49-F238E27FC236}">
              <a16:creationId xmlns:a16="http://schemas.microsoft.com/office/drawing/2014/main" id="{EF4B55B3-2E7E-4E58-A55E-96AD7DE730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5" name="Shape 4">
          <a:extLst>
            <a:ext uri="{FF2B5EF4-FFF2-40B4-BE49-F238E27FC236}">
              <a16:creationId xmlns:a16="http://schemas.microsoft.com/office/drawing/2014/main" id="{6AE3D122-D7E1-4437-8322-0EDA551FF0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6" name="Shape 4">
          <a:extLst>
            <a:ext uri="{FF2B5EF4-FFF2-40B4-BE49-F238E27FC236}">
              <a16:creationId xmlns:a16="http://schemas.microsoft.com/office/drawing/2014/main" id="{D32F7208-948A-4085-87C0-ED0AAC4343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7" name="Shape 4">
          <a:extLst>
            <a:ext uri="{FF2B5EF4-FFF2-40B4-BE49-F238E27FC236}">
              <a16:creationId xmlns:a16="http://schemas.microsoft.com/office/drawing/2014/main" id="{78F24A94-BCAF-4FC5-8E72-35E5611B31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8" name="Shape 4">
          <a:extLst>
            <a:ext uri="{FF2B5EF4-FFF2-40B4-BE49-F238E27FC236}">
              <a16:creationId xmlns:a16="http://schemas.microsoft.com/office/drawing/2014/main" id="{26531E9E-7CA3-4866-8922-1C40937FBA5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9" name="Shape 4">
          <a:extLst>
            <a:ext uri="{FF2B5EF4-FFF2-40B4-BE49-F238E27FC236}">
              <a16:creationId xmlns:a16="http://schemas.microsoft.com/office/drawing/2014/main" id="{453B5DE4-7AB9-4F17-AE65-2284266068F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0" name="Shape 5">
          <a:extLst>
            <a:ext uri="{FF2B5EF4-FFF2-40B4-BE49-F238E27FC236}">
              <a16:creationId xmlns:a16="http://schemas.microsoft.com/office/drawing/2014/main" id="{4006BF3B-A0B5-42EB-AB4A-771F918F61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1" name="Shape 5">
          <a:extLst>
            <a:ext uri="{FF2B5EF4-FFF2-40B4-BE49-F238E27FC236}">
              <a16:creationId xmlns:a16="http://schemas.microsoft.com/office/drawing/2014/main" id="{DA1AB017-E4DF-4CE3-980C-B83B6FB088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2" name="Shape 5">
          <a:extLst>
            <a:ext uri="{FF2B5EF4-FFF2-40B4-BE49-F238E27FC236}">
              <a16:creationId xmlns:a16="http://schemas.microsoft.com/office/drawing/2014/main" id="{B16F1E2D-F978-4DB8-82A4-5D002E4CF4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3" name="Shape 5">
          <a:extLst>
            <a:ext uri="{FF2B5EF4-FFF2-40B4-BE49-F238E27FC236}">
              <a16:creationId xmlns:a16="http://schemas.microsoft.com/office/drawing/2014/main" id="{8A9E6CC6-4F03-4907-AF85-41FC377A1D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4" name="Shape 5">
          <a:extLst>
            <a:ext uri="{FF2B5EF4-FFF2-40B4-BE49-F238E27FC236}">
              <a16:creationId xmlns:a16="http://schemas.microsoft.com/office/drawing/2014/main" id="{6D0FF420-9FBC-4BD5-8944-1CE4738481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5" name="Shape 5">
          <a:extLst>
            <a:ext uri="{FF2B5EF4-FFF2-40B4-BE49-F238E27FC236}">
              <a16:creationId xmlns:a16="http://schemas.microsoft.com/office/drawing/2014/main" id="{ACDC3827-BA1F-49C5-B349-D9F225E692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6" name="Shape 5">
          <a:extLst>
            <a:ext uri="{FF2B5EF4-FFF2-40B4-BE49-F238E27FC236}">
              <a16:creationId xmlns:a16="http://schemas.microsoft.com/office/drawing/2014/main" id="{A79C232B-AB9C-4BFA-98B6-71B83B7905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7" name="Shape 5">
          <a:extLst>
            <a:ext uri="{FF2B5EF4-FFF2-40B4-BE49-F238E27FC236}">
              <a16:creationId xmlns:a16="http://schemas.microsoft.com/office/drawing/2014/main" id="{4CA81BD3-869E-4AA9-AD69-D154A69299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8" name="Shape 5">
          <a:extLst>
            <a:ext uri="{FF2B5EF4-FFF2-40B4-BE49-F238E27FC236}">
              <a16:creationId xmlns:a16="http://schemas.microsoft.com/office/drawing/2014/main" id="{3371153C-93BB-4106-B9BF-DC2847A60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9" name="Shape 5">
          <a:extLst>
            <a:ext uri="{FF2B5EF4-FFF2-40B4-BE49-F238E27FC236}">
              <a16:creationId xmlns:a16="http://schemas.microsoft.com/office/drawing/2014/main" id="{CE216EF0-1F70-4055-AA3E-D730215DC3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0" name="Shape 5">
          <a:extLst>
            <a:ext uri="{FF2B5EF4-FFF2-40B4-BE49-F238E27FC236}">
              <a16:creationId xmlns:a16="http://schemas.microsoft.com/office/drawing/2014/main" id="{83F8921A-4DE6-45EC-81E6-7F01587109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1" name="Shape 5">
          <a:extLst>
            <a:ext uri="{FF2B5EF4-FFF2-40B4-BE49-F238E27FC236}">
              <a16:creationId xmlns:a16="http://schemas.microsoft.com/office/drawing/2014/main" id="{FD1BBD37-61C1-463A-8F39-860865F40D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2" name="Shape 5">
          <a:extLst>
            <a:ext uri="{FF2B5EF4-FFF2-40B4-BE49-F238E27FC236}">
              <a16:creationId xmlns:a16="http://schemas.microsoft.com/office/drawing/2014/main" id="{0C9CC381-918B-44CB-AFBE-A58DB48F48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3" name="Shape 5">
          <a:extLst>
            <a:ext uri="{FF2B5EF4-FFF2-40B4-BE49-F238E27FC236}">
              <a16:creationId xmlns:a16="http://schemas.microsoft.com/office/drawing/2014/main" id="{4874A3A3-9436-457D-BE5F-C0EA995578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4" name="Shape 5">
          <a:extLst>
            <a:ext uri="{FF2B5EF4-FFF2-40B4-BE49-F238E27FC236}">
              <a16:creationId xmlns:a16="http://schemas.microsoft.com/office/drawing/2014/main" id="{DD3BCACE-DA29-4A7A-B5A7-B568BB46B1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5" name="Shape 5">
          <a:extLst>
            <a:ext uri="{FF2B5EF4-FFF2-40B4-BE49-F238E27FC236}">
              <a16:creationId xmlns:a16="http://schemas.microsoft.com/office/drawing/2014/main" id="{BA71154C-987E-4A38-A0CD-49663DD44F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6" name="Shape 4">
          <a:extLst>
            <a:ext uri="{FF2B5EF4-FFF2-40B4-BE49-F238E27FC236}">
              <a16:creationId xmlns:a16="http://schemas.microsoft.com/office/drawing/2014/main" id="{45B6972E-2268-4D0E-989B-53E0E781AE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7" name="Shape 4">
          <a:extLst>
            <a:ext uri="{FF2B5EF4-FFF2-40B4-BE49-F238E27FC236}">
              <a16:creationId xmlns:a16="http://schemas.microsoft.com/office/drawing/2014/main" id="{81BB5F56-90FE-4649-B854-42BC710F3A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8" name="Shape 4">
          <a:extLst>
            <a:ext uri="{FF2B5EF4-FFF2-40B4-BE49-F238E27FC236}">
              <a16:creationId xmlns:a16="http://schemas.microsoft.com/office/drawing/2014/main" id="{8928CD30-68F6-4038-BB26-7CA40E4C1E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9" name="Shape 4">
          <a:extLst>
            <a:ext uri="{FF2B5EF4-FFF2-40B4-BE49-F238E27FC236}">
              <a16:creationId xmlns:a16="http://schemas.microsoft.com/office/drawing/2014/main" id="{5260D25F-3CE1-4322-84AB-415D9C6230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0" name="Shape 4">
          <a:extLst>
            <a:ext uri="{FF2B5EF4-FFF2-40B4-BE49-F238E27FC236}">
              <a16:creationId xmlns:a16="http://schemas.microsoft.com/office/drawing/2014/main" id="{495EE957-D93D-4579-B231-F048BD031E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1" name="Shape 4">
          <a:extLst>
            <a:ext uri="{FF2B5EF4-FFF2-40B4-BE49-F238E27FC236}">
              <a16:creationId xmlns:a16="http://schemas.microsoft.com/office/drawing/2014/main" id="{AE10B17B-3279-45E1-93BD-7DF428BBF2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2" name="Shape 4">
          <a:extLst>
            <a:ext uri="{FF2B5EF4-FFF2-40B4-BE49-F238E27FC236}">
              <a16:creationId xmlns:a16="http://schemas.microsoft.com/office/drawing/2014/main" id="{93AA44A8-D6B5-4F84-A8E6-BC98416580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3" name="Shape 4">
          <a:extLst>
            <a:ext uri="{FF2B5EF4-FFF2-40B4-BE49-F238E27FC236}">
              <a16:creationId xmlns:a16="http://schemas.microsoft.com/office/drawing/2014/main" id="{AC8B9570-F006-477C-A58D-5A11436BD8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4" name="Shape 4">
          <a:extLst>
            <a:ext uri="{FF2B5EF4-FFF2-40B4-BE49-F238E27FC236}">
              <a16:creationId xmlns:a16="http://schemas.microsoft.com/office/drawing/2014/main" id="{0AA1E9CB-E4F0-4180-8060-4448FF692E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5" name="Shape 4">
          <a:extLst>
            <a:ext uri="{FF2B5EF4-FFF2-40B4-BE49-F238E27FC236}">
              <a16:creationId xmlns:a16="http://schemas.microsoft.com/office/drawing/2014/main" id="{7AFCB3B4-9C25-40FB-B4FE-DDBAB54DAA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6" name="Shape 4">
          <a:extLst>
            <a:ext uri="{FF2B5EF4-FFF2-40B4-BE49-F238E27FC236}">
              <a16:creationId xmlns:a16="http://schemas.microsoft.com/office/drawing/2014/main" id="{E13475B6-7D76-4D12-A0B7-113345CCAE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7" name="Shape 4">
          <a:extLst>
            <a:ext uri="{FF2B5EF4-FFF2-40B4-BE49-F238E27FC236}">
              <a16:creationId xmlns:a16="http://schemas.microsoft.com/office/drawing/2014/main" id="{D1F70849-BD9D-44F0-8AB3-086166028F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8" name="Shape 4">
          <a:extLst>
            <a:ext uri="{FF2B5EF4-FFF2-40B4-BE49-F238E27FC236}">
              <a16:creationId xmlns:a16="http://schemas.microsoft.com/office/drawing/2014/main" id="{B1297272-7663-4307-93BA-35A3E5A7281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9" name="Shape 4">
          <a:extLst>
            <a:ext uri="{FF2B5EF4-FFF2-40B4-BE49-F238E27FC236}">
              <a16:creationId xmlns:a16="http://schemas.microsoft.com/office/drawing/2014/main" id="{0767668F-4F3D-4A98-8ED1-7CE1644AD8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60" name="Shape 4">
          <a:extLst>
            <a:ext uri="{FF2B5EF4-FFF2-40B4-BE49-F238E27FC236}">
              <a16:creationId xmlns:a16="http://schemas.microsoft.com/office/drawing/2014/main" id="{15BC9A36-FC78-4C04-975E-B8F8B8E01F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1" name="Shape 5">
          <a:extLst>
            <a:ext uri="{FF2B5EF4-FFF2-40B4-BE49-F238E27FC236}">
              <a16:creationId xmlns:a16="http://schemas.microsoft.com/office/drawing/2014/main" id="{9C85006C-BD70-4E8C-8645-02891540BB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2" name="Shape 5">
          <a:extLst>
            <a:ext uri="{FF2B5EF4-FFF2-40B4-BE49-F238E27FC236}">
              <a16:creationId xmlns:a16="http://schemas.microsoft.com/office/drawing/2014/main" id="{40C71072-873D-4391-BD35-8B87C02C41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3" name="Shape 5">
          <a:extLst>
            <a:ext uri="{FF2B5EF4-FFF2-40B4-BE49-F238E27FC236}">
              <a16:creationId xmlns:a16="http://schemas.microsoft.com/office/drawing/2014/main" id="{BDCC6AEC-3179-458C-BCD9-217B6A1D65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4" name="Shape 5">
          <a:extLst>
            <a:ext uri="{FF2B5EF4-FFF2-40B4-BE49-F238E27FC236}">
              <a16:creationId xmlns:a16="http://schemas.microsoft.com/office/drawing/2014/main" id="{09E6F33A-7048-413C-912F-BF966345AA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5" name="Shape 5">
          <a:extLst>
            <a:ext uri="{FF2B5EF4-FFF2-40B4-BE49-F238E27FC236}">
              <a16:creationId xmlns:a16="http://schemas.microsoft.com/office/drawing/2014/main" id="{3E99AC36-D924-4889-9A35-5F9D303FC1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6" name="Shape 5">
          <a:extLst>
            <a:ext uri="{FF2B5EF4-FFF2-40B4-BE49-F238E27FC236}">
              <a16:creationId xmlns:a16="http://schemas.microsoft.com/office/drawing/2014/main" id="{33449EB7-0305-4C39-ABE2-4645557AA8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7" name="Shape 5">
          <a:extLst>
            <a:ext uri="{FF2B5EF4-FFF2-40B4-BE49-F238E27FC236}">
              <a16:creationId xmlns:a16="http://schemas.microsoft.com/office/drawing/2014/main" id="{00B7E3B4-2690-4B0B-A074-C8642F3444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8" name="Shape 5">
          <a:extLst>
            <a:ext uri="{FF2B5EF4-FFF2-40B4-BE49-F238E27FC236}">
              <a16:creationId xmlns:a16="http://schemas.microsoft.com/office/drawing/2014/main" id="{A64D903F-C66A-4B7D-B4FF-F67500B91E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9" name="Shape 5">
          <a:extLst>
            <a:ext uri="{FF2B5EF4-FFF2-40B4-BE49-F238E27FC236}">
              <a16:creationId xmlns:a16="http://schemas.microsoft.com/office/drawing/2014/main" id="{CBB90078-3828-4AE6-89BD-075C373AF4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0" name="Shape 5">
          <a:extLst>
            <a:ext uri="{FF2B5EF4-FFF2-40B4-BE49-F238E27FC236}">
              <a16:creationId xmlns:a16="http://schemas.microsoft.com/office/drawing/2014/main" id="{F68EE0DE-29F0-4B43-ABC8-208982DAFE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1" name="Shape 5">
          <a:extLst>
            <a:ext uri="{FF2B5EF4-FFF2-40B4-BE49-F238E27FC236}">
              <a16:creationId xmlns:a16="http://schemas.microsoft.com/office/drawing/2014/main" id="{28B61312-4851-4FCB-AB68-AF9D3A7FFA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2" name="Shape 5">
          <a:extLst>
            <a:ext uri="{FF2B5EF4-FFF2-40B4-BE49-F238E27FC236}">
              <a16:creationId xmlns:a16="http://schemas.microsoft.com/office/drawing/2014/main" id="{66E02712-BFBA-42E4-A1AE-805DBC6ECA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3" name="Shape 5">
          <a:extLst>
            <a:ext uri="{FF2B5EF4-FFF2-40B4-BE49-F238E27FC236}">
              <a16:creationId xmlns:a16="http://schemas.microsoft.com/office/drawing/2014/main" id="{059788CF-42C8-4BBA-9A74-E5EFBD2E66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774" name="Shape 6">
          <a:extLst>
            <a:ext uri="{FF2B5EF4-FFF2-40B4-BE49-F238E27FC236}">
              <a16:creationId xmlns:a16="http://schemas.microsoft.com/office/drawing/2014/main" id="{8AE4D94E-0E81-44AB-A181-38F084265B3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775" name="Shape 6">
          <a:extLst>
            <a:ext uri="{FF2B5EF4-FFF2-40B4-BE49-F238E27FC236}">
              <a16:creationId xmlns:a16="http://schemas.microsoft.com/office/drawing/2014/main" id="{248619B1-7804-4EA5-8C8F-0EA934FFECC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6" name="Shape 4">
          <a:extLst>
            <a:ext uri="{FF2B5EF4-FFF2-40B4-BE49-F238E27FC236}">
              <a16:creationId xmlns:a16="http://schemas.microsoft.com/office/drawing/2014/main" id="{31900D63-BF7B-4305-8ED1-C0794955080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7" name="Shape 4">
          <a:extLst>
            <a:ext uri="{FF2B5EF4-FFF2-40B4-BE49-F238E27FC236}">
              <a16:creationId xmlns:a16="http://schemas.microsoft.com/office/drawing/2014/main" id="{D7637F69-C125-434D-8C8E-5B75991C30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8" name="Shape 4">
          <a:extLst>
            <a:ext uri="{FF2B5EF4-FFF2-40B4-BE49-F238E27FC236}">
              <a16:creationId xmlns:a16="http://schemas.microsoft.com/office/drawing/2014/main" id="{C23EED3E-B626-4B3A-B151-78E11AA279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9" name="Shape 4">
          <a:extLst>
            <a:ext uri="{FF2B5EF4-FFF2-40B4-BE49-F238E27FC236}">
              <a16:creationId xmlns:a16="http://schemas.microsoft.com/office/drawing/2014/main" id="{E2A2DECC-435B-4266-9309-8368EFDF190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0" name="Shape 4">
          <a:extLst>
            <a:ext uri="{FF2B5EF4-FFF2-40B4-BE49-F238E27FC236}">
              <a16:creationId xmlns:a16="http://schemas.microsoft.com/office/drawing/2014/main" id="{590B680A-CAB4-4DA6-B36F-0CB9210A0D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1" name="Shape 4">
          <a:extLst>
            <a:ext uri="{FF2B5EF4-FFF2-40B4-BE49-F238E27FC236}">
              <a16:creationId xmlns:a16="http://schemas.microsoft.com/office/drawing/2014/main" id="{ECC8696E-CD3B-497E-B2E3-0E189B9FD9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2" name="Shape 4">
          <a:extLst>
            <a:ext uri="{FF2B5EF4-FFF2-40B4-BE49-F238E27FC236}">
              <a16:creationId xmlns:a16="http://schemas.microsoft.com/office/drawing/2014/main" id="{1695C8FD-450B-421A-A840-DCBFCE285C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3" name="Shape 4">
          <a:extLst>
            <a:ext uri="{FF2B5EF4-FFF2-40B4-BE49-F238E27FC236}">
              <a16:creationId xmlns:a16="http://schemas.microsoft.com/office/drawing/2014/main" id="{270722E6-1F69-413C-8F53-5568AB5480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4" name="Shape 4">
          <a:extLst>
            <a:ext uri="{FF2B5EF4-FFF2-40B4-BE49-F238E27FC236}">
              <a16:creationId xmlns:a16="http://schemas.microsoft.com/office/drawing/2014/main" id="{AC9DF7A9-7731-4EF7-B386-D710559062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5" name="Shape 4">
          <a:extLst>
            <a:ext uri="{FF2B5EF4-FFF2-40B4-BE49-F238E27FC236}">
              <a16:creationId xmlns:a16="http://schemas.microsoft.com/office/drawing/2014/main" id="{2BE83B8B-B724-47AC-AE23-03A715B6BD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6" name="Shape 4">
          <a:extLst>
            <a:ext uri="{FF2B5EF4-FFF2-40B4-BE49-F238E27FC236}">
              <a16:creationId xmlns:a16="http://schemas.microsoft.com/office/drawing/2014/main" id="{B12A12CE-DBFD-4CD8-BA25-A601922D28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7" name="Shape 4">
          <a:extLst>
            <a:ext uri="{FF2B5EF4-FFF2-40B4-BE49-F238E27FC236}">
              <a16:creationId xmlns:a16="http://schemas.microsoft.com/office/drawing/2014/main" id="{B9A7DBAF-36D6-4D9E-96CA-8624755D89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8" name="Shape 4">
          <a:extLst>
            <a:ext uri="{FF2B5EF4-FFF2-40B4-BE49-F238E27FC236}">
              <a16:creationId xmlns:a16="http://schemas.microsoft.com/office/drawing/2014/main" id="{221C7ECD-A65E-4524-88AB-CFEA0746E1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9" name="Shape 4">
          <a:extLst>
            <a:ext uri="{FF2B5EF4-FFF2-40B4-BE49-F238E27FC236}">
              <a16:creationId xmlns:a16="http://schemas.microsoft.com/office/drawing/2014/main" id="{035CD4ED-461E-4AA4-9538-181810475C5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90" name="Shape 4">
          <a:extLst>
            <a:ext uri="{FF2B5EF4-FFF2-40B4-BE49-F238E27FC236}">
              <a16:creationId xmlns:a16="http://schemas.microsoft.com/office/drawing/2014/main" id="{35162CAC-29E3-4A1C-92C3-5353CA8CC49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1" name="Shape 5">
          <a:extLst>
            <a:ext uri="{FF2B5EF4-FFF2-40B4-BE49-F238E27FC236}">
              <a16:creationId xmlns:a16="http://schemas.microsoft.com/office/drawing/2014/main" id="{8DB16EE1-2581-4FE7-93AD-953D0FA110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2" name="Shape 5">
          <a:extLst>
            <a:ext uri="{FF2B5EF4-FFF2-40B4-BE49-F238E27FC236}">
              <a16:creationId xmlns:a16="http://schemas.microsoft.com/office/drawing/2014/main" id="{84BB133C-6366-4E6D-9D12-54CA5F6468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3" name="Shape 5">
          <a:extLst>
            <a:ext uri="{FF2B5EF4-FFF2-40B4-BE49-F238E27FC236}">
              <a16:creationId xmlns:a16="http://schemas.microsoft.com/office/drawing/2014/main" id="{505579E6-9392-434C-836B-C07AE1EC63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4" name="Shape 5">
          <a:extLst>
            <a:ext uri="{FF2B5EF4-FFF2-40B4-BE49-F238E27FC236}">
              <a16:creationId xmlns:a16="http://schemas.microsoft.com/office/drawing/2014/main" id="{1EDE9189-854C-4983-9D60-34F731DFA3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5" name="Shape 5">
          <a:extLst>
            <a:ext uri="{FF2B5EF4-FFF2-40B4-BE49-F238E27FC236}">
              <a16:creationId xmlns:a16="http://schemas.microsoft.com/office/drawing/2014/main" id="{F70E7214-76C6-4025-B16A-98885A6BBE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6" name="Shape 5">
          <a:extLst>
            <a:ext uri="{FF2B5EF4-FFF2-40B4-BE49-F238E27FC236}">
              <a16:creationId xmlns:a16="http://schemas.microsoft.com/office/drawing/2014/main" id="{5477A230-D92B-4777-8D45-1971679081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7" name="Shape 5">
          <a:extLst>
            <a:ext uri="{FF2B5EF4-FFF2-40B4-BE49-F238E27FC236}">
              <a16:creationId xmlns:a16="http://schemas.microsoft.com/office/drawing/2014/main" id="{D414E42A-7ABD-4B81-8C68-157C57EC20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8" name="Shape 5">
          <a:extLst>
            <a:ext uri="{FF2B5EF4-FFF2-40B4-BE49-F238E27FC236}">
              <a16:creationId xmlns:a16="http://schemas.microsoft.com/office/drawing/2014/main" id="{AE9DD822-9B6E-48F6-9124-677A1DF3B4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9" name="Shape 5">
          <a:extLst>
            <a:ext uri="{FF2B5EF4-FFF2-40B4-BE49-F238E27FC236}">
              <a16:creationId xmlns:a16="http://schemas.microsoft.com/office/drawing/2014/main" id="{9BA1AD51-3A3A-45D1-8D18-22E4D77AA3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0" name="Shape 5">
          <a:extLst>
            <a:ext uri="{FF2B5EF4-FFF2-40B4-BE49-F238E27FC236}">
              <a16:creationId xmlns:a16="http://schemas.microsoft.com/office/drawing/2014/main" id="{0E12B7C9-1B44-4E8E-9DE4-7514FCF05F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1" name="Shape 5">
          <a:extLst>
            <a:ext uri="{FF2B5EF4-FFF2-40B4-BE49-F238E27FC236}">
              <a16:creationId xmlns:a16="http://schemas.microsoft.com/office/drawing/2014/main" id="{82BA87AB-9F69-4D3F-B9E3-6100F86154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2" name="Shape 5">
          <a:extLst>
            <a:ext uri="{FF2B5EF4-FFF2-40B4-BE49-F238E27FC236}">
              <a16:creationId xmlns:a16="http://schemas.microsoft.com/office/drawing/2014/main" id="{41E1FD11-C6DB-422E-8FB1-AFD102E1A3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3" name="Shape 5">
          <a:extLst>
            <a:ext uri="{FF2B5EF4-FFF2-40B4-BE49-F238E27FC236}">
              <a16:creationId xmlns:a16="http://schemas.microsoft.com/office/drawing/2014/main" id="{C3EB5BD7-B1F5-4EB1-B7B1-9EDAFD8877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4" name="Shape 5">
          <a:extLst>
            <a:ext uri="{FF2B5EF4-FFF2-40B4-BE49-F238E27FC236}">
              <a16:creationId xmlns:a16="http://schemas.microsoft.com/office/drawing/2014/main" id="{97DAB327-C094-4978-8C1B-4842B93C1E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5" name="Shape 5">
          <a:extLst>
            <a:ext uri="{FF2B5EF4-FFF2-40B4-BE49-F238E27FC236}">
              <a16:creationId xmlns:a16="http://schemas.microsoft.com/office/drawing/2014/main" id="{9E29CD16-3792-4C44-B2D2-4CD325AE41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6" name="Shape 5">
          <a:extLst>
            <a:ext uri="{FF2B5EF4-FFF2-40B4-BE49-F238E27FC236}">
              <a16:creationId xmlns:a16="http://schemas.microsoft.com/office/drawing/2014/main" id="{953277BC-B83E-49CA-BA59-917970EB2D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7" name="Shape 4">
          <a:extLst>
            <a:ext uri="{FF2B5EF4-FFF2-40B4-BE49-F238E27FC236}">
              <a16:creationId xmlns:a16="http://schemas.microsoft.com/office/drawing/2014/main" id="{F2EEA8A8-FC89-4609-BE7B-25238E90AD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8" name="Shape 4">
          <a:extLst>
            <a:ext uri="{FF2B5EF4-FFF2-40B4-BE49-F238E27FC236}">
              <a16:creationId xmlns:a16="http://schemas.microsoft.com/office/drawing/2014/main" id="{4DC35D03-D839-4452-AADD-20A3335CE9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9" name="Shape 4">
          <a:extLst>
            <a:ext uri="{FF2B5EF4-FFF2-40B4-BE49-F238E27FC236}">
              <a16:creationId xmlns:a16="http://schemas.microsoft.com/office/drawing/2014/main" id="{096823EC-7FED-4019-8069-97D79E15D7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0" name="Shape 4">
          <a:extLst>
            <a:ext uri="{FF2B5EF4-FFF2-40B4-BE49-F238E27FC236}">
              <a16:creationId xmlns:a16="http://schemas.microsoft.com/office/drawing/2014/main" id="{39146FEA-9E49-416F-8A97-98954A73256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1" name="Shape 4">
          <a:extLst>
            <a:ext uri="{FF2B5EF4-FFF2-40B4-BE49-F238E27FC236}">
              <a16:creationId xmlns:a16="http://schemas.microsoft.com/office/drawing/2014/main" id="{B9D0B5B9-3EB1-41E1-BF29-06AD4A0220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2" name="Shape 4">
          <a:extLst>
            <a:ext uri="{FF2B5EF4-FFF2-40B4-BE49-F238E27FC236}">
              <a16:creationId xmlns:a16="http://schemas.microsoft.com/office/drawing/2014/main" id="{A603124D-19EE-4AF7-86BF-4CFBB94D25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3" name="Shape 4">
          <a:extLst>
            <a:ext uri="{FF2B5EF4-FFF2-40B4-BE49-F238E27FC236}">
              <a16:creationId xmlns:a16="http://schemas.microsoft.com/office/drawing/2014/main" id="{EDA8FE58-5873-4004-9F87-86F4B6AA32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4" name="Shape 4">
          <a:extLst>
            <a:ext uri="{FF2B5EF4-FFF2-40B4-BE49-F238E27FC236}">
              <a16:creationId xmlns:a16="http://schemas.microsoft.com/office/drawing/2014/main" id="{4BCDCD57-F543-47B2-80C4-F27E4B6CBE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5" name="Shape 4">
          <a:extLst>
            <a:ext uri="{FF2B5EF4-FFF2-40B4-BE49-F238E27FC236}">
              <a16:creationId xmlns:a16="http://schemas.microsoft.com/office/drawing/2014/main" id="{031C85E9-F637-46FB-A6C9-45EC3B7985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6" name="Shape 4">
          <a:extLst>
            <a:ext uri="{FF2B5EF4-FFF2-40B4-BE49-F238E27FC236}">
              <a16:creationId xmlns:a16="http://schemas.microsoft.com/office/drawing/2014/main" id="{EF3B71F4-E2E1-47EB-B62F-A7C47494E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7" name="Shape 4">
          <a:extLst>
            <a:ext uri="{FF2B5EF4-FFF2-40B4-BE49-F238E27FC236}">
              <a16:creationId xmlns:a16="http://schemas.microsoft.com/office/drawing/2014/main" id="{42EDF189-63AA-42ED-B082-CDAD526D116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8" name="Shape 4">
          <a:extLst>
            <a:ext uri="{FF2B5EF4-FFF2-40B4-BE49-F238E27FC236}">
              <a16:creationId xmlns:a16="http://schemas.microsoft.com/office/drawing/2014/main" id="{E5FB70A8-9B37-4BCA-A928-A4615FF92D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9" name="Shape 4">
          <a:extLst>
            <a:ext uri="{FF2B5EF4-FFF2-40B4-BE49-F238E27FC236}">
              <a16:creationId xmlns:a16="http://schemas.microsoft.com/office/drawing/2014/main" id="{02A44935-27CA-42EC-B648-139AFED049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20" name="Shape 4">
          <a:extLst>
            <a:ext uri="{FF2B5EF4-FFF2-40B4-BE49-F238E27FC236}">
              <a16:creationId xmlns:a16="http://schemas.microsoft.com/office/drawing/2014/main" id="{8FC9A945-9D7A-47C0-ACE1-9EBC4F2794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21" name="Shape 4">
          <a:extLst>
            <a:ext uri="{FF2B5EF4-FFF2-40B4-BE49-F238E27FC236}">
              <a16:creationId xmlns:a16="http://schemas.microsoft.com/office/drawing/2014/main" id="{0368A47B-163D-440C-8388-E761A9D336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2" name="Shape 5">
          <a:extLst>
            <a:ext uri="{FF2B5EF4-FFF2-40B4-BE49-F238E27FC236}">
              <a16:creationId xmlns:a16="http://schemas.microsoft.com/office/drawing/2014/main" id="{26EB8AD0-EE09-4123-92CF-60B7DBC15E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3" name="Shape 5">
          <a:extLst>
            <a:ext uri="{FF2B5EF4-FFF2-40B4-BE49-F238E27FC236}">
              <a16:creationId xmlns:a16="http://schemas.microsoft.com/office/drawing/2014/main" id="{9F2713B5-2F00-49EF-ADD1-46B4B2B49E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4" name="Shape 5">
          <a:extLst>
            <a:ext uri="{FF2B5EF4-FFF2-40B4-BE49-F238E27FC236}">
              <a16:creationId xmlns:a16="http://schemas.microsoft.com/office/drawing/2014/main" id="{3FCC1D53-AD84-41D0-9D3E-7D4F32C78E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5" name="Shape 5">
          <a:extLst>
            <a:ext uri="{FF2B5EF4-FFF2-40B4-BE49-F238E27FC236}">
              <a16:creationId xmlns:a16="http://schemas.microsoft.com/office/drawing/2014/main" id="{B9C0FFAC-FF87-4746-AAD9-FDC416A905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6" name="Shape 5">
          <a:extLst>
            <a:ext uri="{FF2B5EF4-FFF2-40B4-BE49-F238E27FC236}">
              <a16:creationId xmlns:a16="http://schemas.microsoft.com/office/drawing/2014/main" id="{73EBB684-97A3-44C3-B1FC-4C263387DE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7" name="Shape 5">
          <a:extLst>
            <a:ext uri="{FF2B5EF4-FFF2-40B4-BE49-F238E27FC236}">
              <a16:creationId xmlns:a16="http://schemas.microsoft.com/office/drawing/2014/main" id="{BD933734-07F6-46F8-B7D7-87929BB77C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8" name="Shape 5">
          <a:extLst>
            <a:ext uri="{FF2B5EF4-FFF2-40B4-BE49-F238E27FC236}">
              <a16:creationId xmlns:a16="http://schemas.microsoft.com/office/drawing/2014/main" id="{E9376467-540C-48D8-84F4-A33CB45A59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9" name="Shape 5">
          <a:extLst>
            <a:ext uri="{FF2B5EF4-FFF2-40B4-BE49-F238E27FC236}">
              <a16:creationId xmlns:a16="http://schemas.microsoft.com/office/drawing/2014/main" id="{BCE7DA11-3ABF-49AE-A187-8FB2D3CCC9A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0" name="Shape 5">
          <a:extLst>
            <a:ext uri="{FF2B5EF4-FFF2-40B4-BE49-F238E27FC236}">
              <a16:creationId xmlns:a16="http://schemas.microsoft.com/office/drawing/2014/main" id="{FEF018A9-6A5F-46DA-BF1F-8C33CA2D23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1" name="Shape 5">
          <a:extLst>
            <a:ext uri="{FF2B5EF4-FFF2-40B4-BE49-F238E27FC236}">
              <a16:creationId xmlns:a16="http://schemas.microsoft.com/office/drawing/2014/main" id="{DD255B4A-A781-4326-ABAA-E3525C9861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2" name="Shape 5">
          <a:extLst>
            <a:ext uri="{FF2B5EF4-FFF2-40B4-BE49-F238E27FC236}">
              <a16:creationId xmlns:a16="http://schemas.microsoft.com/office/drawing/2014/main" id="{4C392AF9-EA32-4DC7-86F1-842951F38BE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3" name="Shape 5">
          <a:extLst>
            <a:ext uri="{FF2B5EF4-FFF2-40B4-BE49-F238E27FC236}">
              <a16:creationId xmlns:a16="http://schemas.microsoft.com/office/drawing/2014/main" id="{05214269-C54A-448F-B200-B57159E5F4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4" name="Shape 5">
          <a:extLst>
            <a:ext uri="{FF2B5EF4-FFF2-40B4-BE49-F238E27FC236}">
              <a16:creationId xmlns:a16="http://schemas.microsoft.com/office/drawing/2014/main" id="{BA4CD2FA-BE8A-4B4E-90D1-77E1F73704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5" name="Shape 5">
          <a:extLst>
            <a:ext uri="{FF2B5EF4-FFF2-40B4-BE49-F238E27FC236}">
              <a16:creationId xmlns:a16="http://schemas.microsoft.com/office/drawing/2014/main" id="{E7FD6660-1BA6-4B0D-BB3B-6A6A8EBC15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6" name="Shape 5">
          <a:extLst>
            <a:ext uri="{FF2B5EF4-FFF2-40B4-BE49-F238E27FC236}">
              <a16:creationId xmlns:a16="http://schemas.microsoft.com/office/drawing/2014/main" id="{0865569C-945A-41B5-AF72-84EEC81111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7" name="Shape 5">
          <a:extLst>
            <a:ext uri="{FF2B5EF4-FFF2-40B4-BE49-F238E27FC236}">
              <a16:creationId xmlns:a16="http://schemas.microsoft.com/office/drawing/2014/main" id="{AC663151-170A-4FB1-88F7-7CA75ACCB5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38" name="Shape 4">
          <a:extLst>
            <a:ext uri="{FF2B5EF4-FFF2-40B4-BE49-F238E27FC236}">
              <a16:creationId xmlns:a16="http://schemas.microsoft.com/office/drawing/2014/main" id="{C1D90DB7-3639-4338-B9CF-2F09EB02D4F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39" name="Shape 4">
          <a:extLst>
            <a:ext uri="{FF2B5EF4-FFF2-40B4-BE49-F238E27FC236}">
              <a16:creationId xmlns:a16="http://schemas.microsoft.com/office/drawing/2014/main" id="{7B964159-5977-4032-BA3E-A08FFC4315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0" name="Shape 4">
          <a:extLst>
            <a:ext uri="{FF2B5EF4-FFF2-40B4-BE49-F238E27FC236}">
              <a16:creationId xmlns:a16="http://schemas.microsoft.com/office/drawing/2014/main" id="{30490D0B-2A7C-403A-B0FB-B13A096BB3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1" name="Shape 4">
          <a:extLst>
            <a:ext uri="{FF2B5EF4-FFF2-40B4-BE49-F238E27FC236}">
              <a16:creationId xmlns:a16="http://schemas.microsoft.com/office/drawing/2014/main" id="{6CB19DEB-B3B5-4466-BE82-D583B64961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2" name="Shape 4">
          <a:extLst>
            <a:ext uri="{FF2B5EF4-FFF2-40B4-BE49-F238E27FC236}">
              <a16:creationId xmlns:a16="http://schemas.microsoft.com/office/drawing/2014/main" id="{E205344A-DF7F-4253-8B85-7030E3767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3" name="Shape 4">
          <a:extLst>
            <a:ext uri="{FF2B5EF4-FFF2-40B4-BE49-F238E27FC236}">
              <a16:creationId xmlns:a16="http://schemas.microsoft.com/office/drawing/2014/main" id="{DADF0AF5-E94E-4FE2-82D5-37BEB18F00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4" name="Shape 4">
          <a:extLst>
            <a:ext uri="{FF2B5EF4-FFF2-40B4-BE49-F238E27FC236}">
              <a16:creationId xmlns:a16="http://schemas.microsoft.com/office/drawing/2014/main" id="{011E7E09-3970-4EA3-9B70-CCDCF4134E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5" name="Shape 4">
          <a:extLst>
            <a:ext uri="{FF2B5EF4-FFF2-40B4-BE49-F238E27FC236}">
              <a16:creationId xmlns:a16="http://schemas.microsoft.com/office/drawing/2014/main" id="{CB421E86-A200-4B04-9260-67FCF706F1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6" name="Shape 4">
          <a:extLst>
            <a:ext uri="{FF2B5EF4-FFF2-40B4-BE49-F238E27FC236}">
              <a16:creationId xmlns:a16="http://schemas.microsoft.com/office/drawing/2014/main" id="{89D73CF2-D060-4D7F-82F6-9D2ADD860DD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7" name="Shape 4">
          <a:extLst>
            <a:ext uri="{FF2B5EF4-FFF2-40B4-BE49-F238E27FC236}">
              <a16:creationId xmlns:a16="http://schemas.microsoft.com/office/drawing/2014/main" id="{B7D38095-6A9D-4DFC-9458-FE5038A1E9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8" name="Shape 4">
          <a:extLst>
            <a:ext uri="{FF2B5EF4-FFF2-40B4-BE49-F238E27FC236}">
              <a16:creationId xmlns:a16="http://schemas.microsoft.com/office/drawing/2014/main" id="{20EFA140-FAFF-4BC7-8565-C6CC6B09D7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9" name="Shape 4">
          <a:extLst>
            <a:ext uri="{FF2B5EF4-FFF2-40B4-BE49-F238E27FC236}">
              <a16:creationId xmlns:a16="http://schemas.microsoft.com/office/drawing/2014/main" id="{31129568-43FC-436A-9A91-AD626E3514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0" name="Shape 4">
          <a:extLst>
            <a:ext uri="{FF2B5EF4-FFF2-40B4-BE49-F238E27FC236}">
              <a16:creationId xmlns:a16="http://schemas.microsoft.com/office/drawing/2014/main" id="{0CF3306A-1F47-45DF-8659-CB111812ED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1" name="Shape 4">
          <a:extLst>
            <a:ext uri="{FF2B5EF4-FFF2-40B4-BE49-F238E27FC236}">
              <a16:creationId xmlns:a16="http://schemas.microsoft.com/office/drawing/2014/main" id="{5383DF49-2622-402C-91BB-31DC576988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2" name="Shape 4">
          <a:extLst>
            <a:ext uri="{FF2B5EF4-FFF2-40B4-BE49-F238E27FC236}">
              <a16:creationId xmlns:a16="http://schemas.microsoft.com/office/drawing/2014/main" id="{D36D3DA7-175A-4799-9EEF-F648C88D5C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3" name="Shape 5">
          <a:extLst>
            <a:ext uri="{FF2B5EF4-FFF2-40B4-BE49-F238E27FC236}">
              <a16:creationId xmlns:a16="http://schemas.microsoft.com/office/drawing/2014/main" id="{948F5438-9361-47FA-9881-00A346C6B4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4" name="Shape 5">
          <a:extLst>
            <a:ext uri="{FF2B5EF4-FFF2-40B4-BE49-F238E27FC236}">
              <a16:creationId xmlns:a16="http://schemas.microsoft.com/office/drawing/2014/main" id="{1EF960C6-2445-48C1-8E3F-A42455FB7F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5" name="Shape 5">
          <a:extLst>
            <a:ext uri="{FF2B5EF4-FFF2-40B4-BE49-F238E27FC236}">
              <a16:creationId xmlns:a16="http://schemas.microsoft.com/office/drawing/2014/main" id="{F391BBBE-D168-4EC9-8617-999B7C4F2D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6" name="Shape 5">
          <a:extLst>
            <a:ext uri="{FF2B5EF4-FFF2-40B4-BE49-F238E27FC236}">
              <a16:creationId xmlns:a16="http://schemas.microsoft.com/office/drawing/2014/main" id="{49F40AA2-BF88-473D-B02D-F87F474CC0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7" name="Shape 5">
          <a:extLst>
            <a:ext uri="{FF2B5EF4-FFF2-40B4-BE49-F238E27FC236}">
              <a16:creationId xmlns:a16="http://schemas.microsoft.com/office/drawing/2014/main" id="{869E0630-F18E-44A3-93B9-11785456B9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8" name="Shape 5">
          <a:extLst>
            <a:ext uri="{FF2B5EF4-FFF2-40B4-BE49-F238E27FC236}">
              <a16:creationId xmlns:a16="http://schemas.microsoft.com/office/drawing/2014/main" id="{080E6EEC-562F-49E4-B4D6-1B3B20BE19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9" name="Shape 5">
          <a:extLst>
            <a:ext uri="{FF2B5EF4-FFF2-40B4-BE49-F238E27FC236}">
              <a16:creationId xmlns:a16="http://schemas.microsoft.com/office/drawing/2014/main" id="{472C84D0-91BA-4B5D-9CE6-37B5A0A07D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0" name="Shape 5">
          <a:extLst>
            <a:ext uri="{FF2B5EF4-FFF2-40B4-BE49-F238E27FC236}">
              <a16:creationId xmlns:a16="http://schemas.microsoft.com/office/drawing/2014/main" id="{58E8D29F-B2E5-45E4-ADD7-C486D1086F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1" name="Shape 5">
          <a:extLst>
            <a:ext uri="{FF2B5EF4-FFF2-40B4-BE49-F238E27FC236}">
              <a16:creationId xmlns:a16="http://schemas.microsoft.com/office/drawing/2014/main" id="{B348EABA-916F-43CE-B81C-701D7C05A6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2" name="Shape 5">
          <a:extLst>
            <a:ext uri="{FF2B5EF4-FFF2-40B4-BE49-F238E27FC236}">
              <a16:creationId xmlns:a16="http://schemas.microsoft.com/office/drawing/2014/main" id="{11E89469-D37E-4BE5-A268-4589F67B7E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3" name="Shape 5">
          <a:extLst>
            <a:ext uri="{FF2B5EF4-FFF2-40B4-BE49-F238E27FC236}">
              <a16:creationId xmlns:a16="http://schemas.microsoft.com/office/drawing/2014/main" id="{A10FB1DE-E282-4A5B-9E5C-3EC0EB5101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4" name="Shape 5">
          <a:extLst>
            <a:ext uri="{FF2B5EF4-FFF2-40B4-BE49-F238E27FC236}">
              <a16:creationId xmlns:a16="http://schemas.microsoft.com/office/drawing/2014/main" id="{CD9407F3-6EBC-476E-AE49-37FC218B75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5" name="Shape 5">
          <a:extLst>
            <a:ext uri="{FF2B5EF4-FFF2-40B4-BE49-F238E27FC236}">
              <a16:creationId xmlns:a16="http://schemas.microsoft.com/office/drawing/2014/main" id="{28D23299-D5CC-4B38-9E00-16BA34AC11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866" name="Shape 6">
          <a:extLst>
            <a:ext uri="{FF2B5EF4-FFF2-40B4-BE49-F238E27FC236}">
              <a16:creationId xmlns:a16="http://schemas.microsoft.com/office/drawing/2014/main" id="{E6DC6FC9-6D25-4B25-804A-447EC87386B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7" name="Shape 5">
          <a:extLst>
            <a:ext uri="{FF2B5EF4-FFF2-40B4-BE49-F238E27FC236}">
              <a16:creationId xmlns:a16="http://schemas.microsoft.com/office/drawing/2014/main" id="{65E18A86-EA90-4160-9D50-67DE6F8D95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8" name="Shape 5">
          <a:extLst>
            <a:ext uri="{FF2B5EF4-FFF2-40B4-BE49-F238E27FC236}">
              <a16:creationId xmlns:a16="http://schemas.microsoft.com/office/drawing/2014/main" id="{48D46D7D-6B7D-44BC-980B-D5748DB70B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9" name="Shape 5">
          <a:extLst>
            <a:ext uri="{FF2B5EF4-FFF2-40B4-BE49-F238E27FC236}">
              <a16:creationId xmlns:a16="http://schemas.microsoft.com/office/drawing/2014/main" id="{7F00FB1F-709E-4610-AF18-627139BDE3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0" name="Shape 5">
          <a:extLst>
            <a:ext uri="{FF2B5EF4-FFF2-40B4-BE49-F238E27FC236}">
              <a16:creationId xmlns:a16="http://schemas.microsoft.com/office/drawing/2014/main" id="{D1D4EC1A-FF31-4B8A-AE33-84A75B6208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1" name="Shape 5">
          <a:extLst>
            <a:ext uri="{FF2B5EF4-FFF2-40B4-BE49-F238E27FC236}">
              <a16:creationId xmlns:a16="http://schemas.microsoft.com/office/drawing/2014/main" id="{BAF942F8-BC0D-4496-AD46-3E502C80C6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2" name="Shape 5">
          <a:extLst>
            <a:ext uri="{FF2B5EF4-FFF2-40B4-BE49-F238E27FC236}">
              <a16:creationId xmlns:a16="http://schemas.microsoft.com/office/drawing/2014/main" id="{61A343A0-0AE6-433C-BAFE-F8642634CF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3" name="Shape 5">
          <a:extLst>
            <a:ext uri="{FF2B5EF4-FFF2-40B4-BE49-F238E27FC236}">
              <a16:creationId xmlns:a16="http://schemas.microsoft.com/office/drawing/2014/main" id="{58CC502E-45BE-4990-806B-3DA86553E8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4" name="Shape 5">
          <a:extLst>
            <a:ext uri="{FF2B5EF4-FFF2-40B4-BE49-F238E27FC236}">
              <a16:creationId xmlns:a16="http://schemas.microsoft.com/office/drawing/2014/main" id="{EE639518-502E-49EE-B858-93BABCEE8D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5" name="Shape 5">
          <a:extLst>
            <a:ext uri="{FF2B5EF4-FFF2-40B4-BE49-F238E27FC236}">
              <a16:creationId xmlns:a16="http://schemas.microsoft.com/office/drawing/2014/main" id="{58DA2132-9AD7-404D-B842-F77399DE3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6" name="Shape 5">
          <a:extLst>
            <a:ext uri="{FF2B5EF4-FFF2-40B4-BE49-F238E27FC236}">
              <a16:creationId xmlns:a16="http://schemas.microsoft.com/office/drawing/2014/main" id="{CE149B1D-5A4C-4D89-84E0-8E722F18A5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7" name="Shape 5">
          <a:extLst>
            <a:ext uri="{FF2B5EF4-FFF2-40B4-BE49-F238E27FC236}">
              <a16:creationId xmlns:a16="http://schemas.microsoft.com/office/drawing/2014/main" id="{011955FC-6168-46A7-A88C-21F97CBED7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8" name="Shape 5">
          <a:extLst>
            <a:ext uri="{FF2B5EF4-FFF2-40B4-BE49-F238E27FC236}">
              <a16:creationId xmlns:a16="http://schemas.microsoft.com/office/drawing/2014/main" id="{11EDAE67-DBB7-49C1-97B5-1566DC71A8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9" name="Shape 5">
          <a:extLst>
            <a:ext uri="{FF2B5EF4-FFF2-40B4-BE49-F238E27FC236}">
              <a16:creationId xmlns:a16="http://schemas.microsoft.com/office/drawing/2014/main" id="{002138CC-B7F0-469B-802C-CF20F2BD91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0" name="Shape 5">
          <a:extLst>
            <a:ext uri="{FF2B5EF4-FFF2-40B4-BE49-F238E27FC236}">
              <a16:creationId xmlns:a16="http://schemas.microsoft.com/office/drawing/2014/main" id="{EF8EADC0-5695-4DA0-994B-809D35212F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1" name="Shape 5">
          <a:extLst>
            <a:ext uri="{FF2B5EF4-FFF2-40B4-BE49-F238E27FC236}">
              <a16:creationId xmlns:a16="http://schemas.microsoft.com/office/drawing/2014/main" id="{66782117-9ECB-4D56-9271-3003F15ECD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2" name="Shape 5">
          <a:extLst>
            <a:ext uri="{FF2B5EF4-FFF2-40B4-BE49-F238E27FC236}">
              <a16:creationId xmlns:a16="http://schemas.microsoft.com/office/drawing/2014/main" id="{FEC42397-AC56-4963-A73F-DA97AA5200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3" name="Shape 5">
          <a:extLst>
            <a:ext uri="{FF2B5EF4-FFF2-40B4-BE49-F238E27FC236}">
              <a16:creationId xmlns:a16="http://schemas.microsoft.com/office/drawing/2014/main" id="{FE55C410-EF05-4655-8DFA-BDE83A91EC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4" name="Shape 5">
          <a:extLst>
            <a:ext uri="{FF2B5EF4-FFF2-40B4-BE49-F238E27FC236}">
              <a16:creationId xmlns:a16="http://schemas.microsoft.com/office/drawing/2014/main" id="{38F38C5D-B7F9-4255-9454-689BB12066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5" name="Shape 5">
          <a:extLst>
            <a:ext uri="{FF2B5EF4-FFF2-40B4-BE49-F238E27FC236}">
              <a16:creationId xmlns:a16="http://schemas.microsoft.com/office/drawing/2014/main" id="{C07B4501-26BB-40B7-A964-7C75A70410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6" name="Shape 5">
          <a:extLst>
            <a:ext uri="{FF2B5EF4-FFF2-40B4-BE49-F238E27FC236}">
              <a16:creationId xmlns:a16="http://schemas.microsoft.com/office/drawing/2014/main" id="{44DAD350-0BC9-4893-B8A9-04F825DCFB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7" name="Shape 5">
          <a:extLst>
            <a:ext uri="{FF2B5EF4-FFF2-40B4-BE49-F238E27FC236}">
              <a16:creationId xmlns:a16="http://schemas.microsoft.com/office/drawing/2014/main" id="{B98D84F6-9251-46CF-905F-B8CFA3B7BC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8" name="Shape 5">
          <a:extLst>
            <a:ext uri="{FF2B5EF4-FFF2-40B4-BE49-F238E27FC236}">
              <a16:creationId xmlns:a16="http://schemas.microsoft.com/office/drawing/2014/main" id="{6A5B5BBD-4300-4245-83EC-44E01425B5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9" name="Shape 5">
          <a:extLst>
            <a:ext uri="{FF2B5EF4-FFF2-40B4-BE49-F238E27FC236}">
              <a16:creationId xmlns:a16="http://schemas.microsoft.com/office/drawing/2014/main" id="{72DBE16C-F2BF-428E-9D67-532C2ABCD7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0" name="Shape 5">
          <a:extLst>
            <a:ext uri="{FF2B5EF4-FFF2-40B4-BE49-F238E27FC236}">
              <a16:creationId xmlns:a16="http://schemas.microsoft.com/office/drawing/2014/main" id="{00AAA59A-1D01-4913-A692-4FBE0FAE2D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1" name="Shape 5">
          <a:extLst>
            <a:ext uri="{FF2B5EF4-FFF2-40B4-BE49-F238E27FC236}">
              <a16:creationId xmlns:a16="http://schemas.microsoft.com/office/drawing/2014/main" id="{CD226445-8F47-47CF-93B6-0BEC8C464E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2" name="Shape 5">
          <a:extLst>
            <a:ext uri="{FF2B5EF4-FFF2-40B4-BE49-F238E27FC236}">
              <a16:creationId xmlns:a16="http://schemas.microsoft.com/office/drawing/2014/main" id="{13A77E92-BF43-461A-8C99-C215EDD53C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3" name="Shape 5">
          <a:extLst>
            <a:ext uri="{FF2B5EF4-FFF2-40B4-BE49-F238E27FC236}">
              <a16:creationId xmlns:a16="http://schemas.microsoft.com/office/drawing/2014/main" id="{F0B31F3F-D835-4DFF-B4D5-8215414C71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4" name="Shape 5">
          <a:extLst>
            <a:ext uri="{FF2B5EF4-FFF2-40B4-BE49-F238E27FC236}">
              <a16:creationId xmlns:a16="http://schemas.microsoft.com/office/drawing/2014/main" id="{B987A642-1D85-4AD1-9CEE-23A642C46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5" name="Shape 5">
          <a:extLst>
            <a:ext uri="{FF2B5EF4-FFF2-40B4-BE49-F238E27FC236}">
              <a16:creationId xmlns:a16="http://schemas.microsoft.com/office/drawing/2014/main" id="{72A5470B-9A8E-4154-95C4-571C5F5F26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6" name="Shape 5">
          <a:extLst>
            <a:ext uri="{FF2B5EF4-FFF2-40B4-BE49-F238E27FC236}">
              <a16:creationId xmlns:a16="http://schemas.microsoft.com/office/drawing/2014/main" id="{42BBB82B-52DA-4801-AA05-7FE79F45B9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7" name="Shape 5">
          <a:extLst>
            <a:ext uri="{FF2B5EF4-FFF2-40B4-BE49-F238E27FC236}">
              <a16:creationId xmlns:a16="http://schemas.microsoft.com/office/drawing/2014/main" id="{70604C06-D796-46A0-9F8A-C40659D7D7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8" name="Shape 5">
          <a:extLst>
            <a:ext uri="{FF2B5EF4-FFF2-40B4-BE49-F238E27FC236}">
              <a16:creationId xmlns:a16="http://schemas.microsoft.com/office/drawing/2014/main" id="{B0D85757-E669-483A-B1AF-1D9D622E03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9" name="Shape 5">
          <a:extLst>
            <a:ext uri="{FF2B5EF4-FFF2-40B4-BE49-F238E27FC236}">
              <a16:creationId xmlns:a16="http://schemas.microsoft.com/office/drawing/2014/main" id="{EB7CE50E-9129-45EA-9A06-C312934B84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0" name="Shape 5">
          <a:extLst>
            <a:ext uri="{FF2B5EF4-FFF2-40B4-BE49-F238E27FC236}">
              <a16:creationId xmlns:a16="http://schemas.microsoft.com/office/drawing/2014/main" id="{9D48DB3C-9504-4158-9EBB-6C98565E51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1" name="Shape 5">
          <a:extLst>
            <a:ext uri="{FF2B5EF4-FFF2-40B4-BE49-F238E27FC236}">
              <a16:creationId xmlns:a16="http://schemas.microsoft.com/office/drawing/2014/main" id="{50C79787-E787-4301-9F96-3B7C90DEA0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2" name="Shape 5">
          <a:extLst>
            <a:ext uri="{FF2B5EF4-FFF2-40B4-BE49-F238E27FC236}">
              <a16:creationId xmlns:a16="http://schemas.microsoft.com/office/drawing/2014/main" id="{5A7EE46E-2BBE-496B-87B9-0A7C9DCDC7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3" name="Shape 5">
          <a:extLst>
            <a:ext uri="{FF2B5EF4-FFF2-40B4-BE49-F238E27FC236}">
              <a16:creationId xmlns:a16="http://schemas.microsoft.com/office/drawing/2014/main" id="{245C7572-B045-4905-B684-5E76F3A657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4" name="Shape 5">
          <a:extLst>
            <a:ext uri="{FF2B5EF4-FFF2-40B4-BE49-F238E27FC236}">
              <a16:creationId xmlns:a16="http://schemas.microsoft.com/office/drawing/2014/main" id="{00C375C1-8371-4120-9385-27D34AF3ED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5" name="Shape 5">
          <a:extLst>
            <a:ext uri="{FF2B5EF4-FFF2-40B4-BE49-F238E27FC236}">
              <a16:creationId xmlns:a16="http://schemas.microsoft.com/office/drawing/2014/main" id="{073173CA-A246-4A22-8E8B-C6E6E2DCE2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6" name="Shape 5">
          <a:extLst>
            <a:ext uri="{FF2B5EF4-FFF2-40B4-BE49-F238E27FC236}">
              <a16:creationId xmlns:a16="http://schemas.microsoft.com/office/drawing/2014/main" id="{F9395BC0-1711-4783-BC10-8917BFF827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7" name="Shape 5">
          <a:extLst>
            <a:ext uri="{FF2B5EF4-FFF2-40B4-BE49-F238E27FC236}">
              <a16:creationId xmlns:a16="http://schemas.microsoft.com/office/drawing/2014/main" id="{53669265-C483-4DC4-849C-39A0C7C907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8" name="Shape 5">
          <a:extLst>
            <a:ext uri="{FF2B5EF4-FFF2-40B4-BE49-F238E27FC236}">
              <a16:creationId xmlns:a16="http://schemas.microsoft.com/office/drawing/2014/main" id="{8A3FB9E8-6131-415E-91EA-79AFD60FB0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9" name="Shape 5">
          <a:extLst>
            <a:ext uri="{FF2B5EF4-FFF2-40B4-BE49-F238E27FC236}">
              <a16:creationId xmlns:a16="http://schemas.microsoft.com/office/drawing/2014/main" id="{B7BBD14C-23FF-4C7B-8655-413C4BB432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0" name="Shape 5">
          <a:extLst>
            <a:ext uri="{FF2B5EF4-FFF2-40B4-BE49-F238E27FC236}">
              <a16:creationId xmlns:a16="http://schemas.microsoft.com/office/drawing/2014/main" id="{82D66961-BC5E-4E8A-94B7-C1EE4CE88B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1" name="Shape 5">
          <a:extLst>
            <a:ext uri="{FF2B5EF4-FFF2-40B4-BE49-F238E27FC236}">
              <a16:creationId xmlns:a16="http://schemas.microsoft.com/office/drawing/2014/main" id="{D22689B9-28C7-4168-924C-A33869B5C9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2" name="Shape 5">
          <a:extLst>
            <a:ext uri="{FF2B5EF4-FFF2-40B4-BE49-F238E27FC236}">
              <a16:creationId xmlns:a16="http://schemas.microsoft.com/office/drawing/2014/main" id="{6B3998E1-0BC1-4B6E-AFA8-48E1B1B34A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3" name="Shape 5">
          <a:extLst>
            <a:ext uri="{FF2B5EF4-FFF2-40B4-BE49-F238E27FC236}">
              <a16:creationId xmlns:a16="http://schemas.microsoft.com/office/drawing/2014/main" id="{56A1AE63-D7B7-4975-A86D-31BF6D07D5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4" name="Shape 5">
          <a:extLst>
            <a:ext uri="{FF2B5EF4-FFF2-40B4-BE49-F238E27FC236}">
              <a16:creationId xmlns:a16="http://schemas.microsoft.com/office/drawing/2014/main" id="{9D1BAA0E-E1F1-4584-A3E6-9453DB2C85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5" name="Shape 5">
          <a:extLst>
            <a:ext uri="{FF2B5EF4-FFF2-40B4-BE49-F238E27FC236}">
              <a16:creationId xmlns:a16="http://schemas.microsoft.com/office/drawing/2014/main" id="{9ECA8040-A3A1-4104-978A-A291425278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6" name="Shape 5">
          <a:extLst>
            <a:ext uri="{FF2B5EF4-FFF2-40B4-BE49-F238E27FC236}">
              <a16:creationId xmlns:a16="http://schemas.microsoft.com/office/drawing/2014/main" id="{9B50D055-B48E-4670-810E-2FC6A0E148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7" name="Shape 5">
          <a:extLst>
            <a:ext uri="{FF2B5EF4-FFF2-40B4-BE49-F238E27FC236}">
              <a16:creationId xmlns:a16="http://schemas.microsoft.com/office/drawing/2014/main" id="{3808C432-B9C7-4B84-A42B-5FF5C87973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8" name="Shape 5">
          <a:extLst>
            <a:ext uri="{FF2B5EF4-FFF2-40B4-BE49-F238E27FC236}">
              <a16:creationId xmlns:a16="http://schemas.microsoft.com/office/drawing/2014/main" id="{F10EBCCC-A890-477D-9489-8AB5916AC9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9" name="Shape 5">
          <a:extLst>
            <a:ext uri="{FF2B5EF4-FFF2-40B4-BE49-F238E27FC236}">
              <a16:creationId xmlns:a16="http://schemas.microsoft.com/office/drawing/2014/main" id="{56BB14E5-19F0-4B31-973A-941041DC40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0" name="Shape 5">
          <a:extLst>
            <a:ext uri="{FF2B5EF4-FFF2-40B4-BE49-F238E27FC236}">
              <a16:creationId xmlns:a16="http://schemas.microsoft.com/office/drawing/2014/main" id="{29257605-13A5-4FEE-B2A4-D44058BA64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1" name="Shape 5">
          <a:extLst>
            <a:ext uri="{FF2B5EF4-FFF2-40B4-BE49-F238E27FC236}">
              <a16:creationId xmlns:a16="http://schemas.microsoft.com/office/drawing/2014/main" id="{2848123C-9D92-4548-8F77-2F9B96F3AC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2" name="Shape 5">
          <a:extLst>
            <a:ext uri="{FF2B5EF4-FFF2-40B4-BE49-F238E27FC236}">
              <a16:creationId xmlns:a16="http://schemas.microsoft.com/office/drawing/2014/main" id="{D96156B0-EBE9-4399-961C-D41545239C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3" name="Shape 5">
          <a:extLst>
            <a:ext uri="{FF2B5EF4-FFF2-40B4-BE49-F238E27FC236}">
              <a16:creationId xmlns:a16="http://schemas.microsoft.com/office/drawing/2014/main" id="{1ECF86AB-E312-4B5C-963F-41912FE1FF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4" name="Shape 5">
          <a:extLst>
            <a:ext uri="{FF2B5EF4-FFF2-40B4-BE49-F238E27FC236}">
              <a16:creationId xmlns:a16="http://schemas.microsoft.com/office/drawing/2014/main" id="{A9438436-7513-4A90-83F9-6DE91CB662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5" name="Shape 5">
          <a:extLst>
            <a:ext uri="{FF2B5EF4-FFF2-40B4-BE49-F238E27FC236}">
              <a16:creationId xmlns:a16="http://schemas.microsoft.com/office/drawing/2014/main" id="{C05E41C3-8360-49C3-9FB9-C491E7BA1A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6" name="Shape 5">
          <a:extLst>
            <a:ext uri="{FF2B5EF4-FFF2-40B4-BE49-F238E27FC236}">
              <a16:creationId xmlns:a16="http://schemas.microsoft.com/office/drawing/2014/main" id="{0B67CB96-B538-4DF9-B983-4B0FB3D3EE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7" name="Shape 5">
          <a:extLst>
            <a:ext uri="{FF2B5EF4-FFF2-40B4-BE49-F238E27FC236}">
              <a16:creationId xmlns:a16="http://schemas.microsoft.com/office/drawing/2014/main" id="{906F6F35-3B41-4C5B-B7AE-E28F799606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8" name="Shape 5">
          <a:extLst>
            <a:ext uri="{FF2B5EF4-FFF2-40B4-BE49-F238E27FC236}">
              <a16:creationId xmlns:a16="http://schemas.microsoft.com/office/drawing/2014/main" id="{957A6CA2-0E22-46D4-860A-5FE17B08D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9" name="Shape 5">
          <a:extLst>
            <a:ext uri="{FF2B5EF4-FFF2-40B4-BE49-F238E27FC236}">
              <a16:creationId xmlns:a16="http://schemas.microsoft.com/office/drawing/2014/main" id="{DE623A3C-FDF6-4552-9C40-D8F9BE56C6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0" name="Shape 5">
          <a:extLst>
            <a:ext uri="{FF2B5EF4-FFF2-40B4-BE49-F238E27FC236}">
              <a16:creationId xmlns:a16="http://schemas.microsoft.com/office/drawing/2014/main" id="{1D41EE1B-3387-45ED-8A05-89B7F1DC3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1" name="Shape 5">
          <a:extLst>
            <a:ext uri="{FF2B5EF4-FFF2-40B4-BE49-F238E27FC236}">
              <a16:creationId xmlns:a16="http://schemas.microsoft.com/office/drawing/2014/main" id="{84B3B0B3-1F66-4CBB-B967-C9FDB8A4D6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2" name="Shape 5">
          <a:extLst>
            <a:ext uri="{FF2B5EF4-FFF2-40B4-BE49-F238E27FC236}">
              <a16:creationId xmlns:a16="http://schemas.microsoft.com/office/drawing/2014/main" id="{3D0219B2-59DC-4123-A12D-4A29979790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3" name="Shape 5">
          <a:extLst>
            <a:ext uri="{FF2B5EF4-FFF2-40B4-BE49-F238E27FC236}">
              <a16:creationId xmlns:a16="http://schemas.microsoft.com/office/drawing/2014/main" id="{523EAFF9-A969-4E8B-BDCD-DB93EF79A9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4" name="Shape 5">
          <a:extLst>
            <a:ext uri="{FF2B5EF4-FFF2-40B4-BE49-F238E27FC236}">
              <a16:creationId xmlns:a16="http://schemas.microsoft.com/office/drawing/2014/main" id="{510A5A67-00B3-4454-87CD-AE78E65473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5" name="Shape 5">
          <a:extLst>
            <a:ext uri="{FF2B5EF4-FFF2-40B4-BE49-F238E27FC236}">
              <a16:creationId xmlns:a16="http://schemas.microsoft.com/office/drawing/2014/main" id="{0D822BA0-CBF6-42F7-96FB-5B67C692AC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6" name="Shape 5">
          <a:extLst>
            <a:ext uri="{FF2B5EF4-FFF2-40B4-BE49-F238E27FC236}">
              <a16:creationId xmlns:a16="http://schemas.microsoft.com/office/drawing/2014/main" id="{7AE45CDD-65DE-4AEB-9E88-90D98B4D3B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7" name="Shape 5">
          <a:extLst>
            <a:ext uri="{FF2B5EF4-FFF2-40B4-BE49-F238E27FC236}">
              <a16:creationId xmlns:a16="http://schemas.microsoft.com/office/drawing/2014/main" id="{39BD547A-4848-4BCE-A601-AE875A4E47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8" name="Shape 5">
          <a:extLst>
            <a:ext uri="{FF2B5EF4-FFF2-40B4-BE49-F238E27FC236}">
              <a16:creationId xmlns:a16="http://schemas.microsoft.com/office/drawing/2014/main" id="{F1CE341B-18FA-459D-B6ED-2A17C53C87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9" name="Shape 5">
          <a:extLst>
            <a:ext uri="{FF2B5EF4-FFF2-40B4-BE49-F238E27FC236}">
              <a16:creationId xmlns:a16="http://schemas.microsoft.com/office/drawing/2014/main" id="{03910924-CFB1-4E42-8A4A-627AE98981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0" name="Shape 5">
          <a:extLst>
            <a:ext uri="{FF2B5EF4-FFF2-40B4-BE49-F238E27FC236}">
              <a16:creationId xmlns:a16="http://schemas.microsoft.com/office/drawing/2014/main" id="{634B4347-F556-4069-AE2C-9CC6F88355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1" name="Shape 5">
          <a:extLst>
            <a:ext uri="{FF2B5EF4-FFF2-40B4-BE49-F238E27FC236}">
              <a16:creationId xmlns:a16="http://schemas.microsoft.com/office/drawing/2014/main" id="{A7ABE7E3-C0F7-40B3-AEDF-40D78B0E61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2" name="Shape 5">
          <a:extLst>
            <a:ext uri="{FF2B5EF4-FFF2-40B4-BE49-F238E27FC236}">
              <a16:creationId xmlns:a16="http://schemas.microsoft.com/office/drawing/2014/main" id="{793AA79D-5F71-4607-8923-88315BC2FE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3" name="Shape 5">
          <a:extLst>
            <a:ext uri="{FF2B5EF4-FFF2-40B4-BE49-F238E27FC236}">
              <a16:creationId xmlns:a16="http://schemas.microsoft.com/office/drawing/2014/main" id="{66B2D3C2-845C-4377-A637-3E01D9406B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4" name="Shape 5">
          <a:extLst>
            <a:ext uri="{FF2B5EF4-FFF2-40B4-BE49-F238E27FC236}">
              <a16:creationId xmlns:a16="http://schemas.microsoft.com/office/drawing/2014/main" id="{EBD8B74D-32B9-42FF-8287-9F54C4F35C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5" name="Shape 5">
          <a:extLst>
            <a:ext uri="{FF2B5EF4-FFF2-40B4-BE49-F238E27FC236}">
              <a16:creationId xmlns:a16="http://schemas.microsoft.com/office/drawing/2014/main" id="{12464F62-D3E2-4BC0-9BD8-B80CDAB18D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6" name="Shape 5">
          <a:extLst>
            <a:ext uri="{FF2B5EF4-FFF2-40B4-BE49-F238E27FC236}">
              <a16:creationId xmlns:a16="http://schemas.microsoft.com/office/drawing/2014/main" id="{59724572-6430-4674-AB79-1C3E85C550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7" name="Shape 5">
          <a:extLst>
            <a:ext uri="{FF2B5EF4-FFF2-40B4-BE49-F238E27FC236}">
              <a16:creationId xmlns:a16="http://schemas.microsoft.com/office/drawing/2014/main" id="{B05A9804-83F7-4A93-8FE9-AB5133F75F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8" name="Shape 5">
          <a:extLst>
            <a:ext uri="{FF2B5EF4-FFF2-40B4-BE49-F238E27FC236}">
              <a16:creationId xmlns:a16="http://schemas.microsoft.com/office/drawing/2014/main" id="{B2E0B56D-5A5E-4074-B829-13963E184A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9" name="Shape 5">
          <a:extLst>
            <a:ext uri="{FF2B5EF4-FFF2-40B4-BE49-F238E27FC236}">
              <a16:creationId xmlns:a16="http://schemas.microsoft.com/office/drawing/2014/main" id="{3537A7DB-90C5-42FB-8D70-E662E40EE0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0" name="Shape 5">
          <a:extLst>
            <a:ext uri="{FF2B5EF4-FFF2-40B4-BE49-F238E27FC236}">
              <a16:creationId xmlns:a16="http://schemas.microsoft.com/office/drawing/2014/main" id="{43CD2406-9299-489F-8786-7F43921377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1" name="Shape 5">
          <a:extLst>
            <a:ext uri="{FF2B5EF4-FFF2-40B4-BE49-F238E27FC236}">
              <a16:creationId xmlns:a16="http://schemas.microsoft.com/office/drawing/2014/main" id="{37F2298B-C34B-434D-9DED-38CECB737A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2" name="Shape 5">
          <a:extLst>
            <a:ext uri="{FF2B5EF4-FFF2-40B4-BE49-F238E27FC236}">
              <a16:creationId xmlns:a16="http://schemas.microsoft.com/office/drawing/2014/main" id="{539467DB-2AC1-4F1E-A05D-E05C69938D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3" name="Shape 5">
          <a:extLst>
            <a:ext uri="{FF2B5EF4-FFF2-40B4-BE49-F238E27FC236}">
              <a16:creationId xmlns:a16="http://schemas.microsoft.com/office/drawing/2014/main" id="{FC109F06-E500-451E-B63B-C245C9E6BD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4" name="Shape 5">
          <a:extLst>
            <a:ext uri="{FF2B5EF4-FFF2-40B4-BE49-F238E27FC236}">
              <a16:creationId xmlns:a16="http://schemas.microsoft.com/office/drawing/2014/main" id="{E70FF54C-FB27-4DF6-A253-45CDDEC01E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5" name="Shape 5">
          <a:extLst>
            <a:ext uri="{FF2B5EF4-FFF2-40B4-BE49-F238E27FC236}">
              <a16:creationId xmlns:a16="http://schemas.microsoft.com/office/drawing/2014/main" id="{DD286C27-12FE-4D18-834E-CF8E6731B3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6" name="Shape 5">
          <a:extLst>
            <a:ext uri="{FF2B5EF4-FFF2-40B4-BE49-F238E27FC236}">
              <a16:creationId xmlns:a16="http://schemas.microsoft.com/office/drawing/2014/main" id="{34DEE75D-61E6-4143-A35A-B5E28F2BBE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957" name="Shape 6">
          <a:extLst>
            <a:ext uri="{FF2B5EF4-FFF2-40B4-BE49-F238E27FC236}">
              <a16:creationId xmlns:a16="http://schemas.microsoft.com/office/drawing/2014/main" id="{E936CEDC-48BC-4751-91D7-7851C55FFF4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958" name="Shape 6">
          <a:extLst>
            <a:ext uri="{FF2B5EF4-FFF2-40B4-BE49-F238E27FC236}">
              <a16:creationId xmlns:a16="http://schemas.microsoft.com/office/drawing/2014/main" id="{D0D34EA2-44F3-44EA-A40C-CE7E81AAC4D9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59" name="Shape 4">
          <a:extLst>
            <a:ext uri="{FF2B5EF4-FFF2-40B4-BE49-F238E27FC236}">
              <a16:creationId xmlns:a16="http://schemas.microsoft.com/office/drawing/2014/main" id="{04E1F93F-91E3-4E85-BBD3-E783401AF2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0" name="Shape 4">
          <a:extLst>
            <a:ext uri="{FF2B5EF4-FFF2-40B4-BE49-F238E27FC236}">
              <a16:creationId xmlns:a16="http://schemas.microsoft.com/office/drawing/2014/main" id="{EC6CB8BB-E361-48F3-B2B8-79E057BFB9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1" name="Shape 4">
          <a:extLst>
            <a:ext uri="{FF2B5EF4-FFF2-40B4-BE49-F238E27FC236}">
              <a16:creationId xmlns:a16="http://schemas.microsoft.com/office/drawing/2014/main" id="{8FD71259-E541-4BCA-BC8E-9CF1FBF2A8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2" name="Shape 4">
          <a:extLst>
            <a:ext uri="{FF2B5EF4-FFF2-40B4-BE49-F238E27FC236}">
              <a16:creationId xmlns:a16="http://schemas.microsoft.com/office/drawing/2014/main" id="{C2F1DA87-A283-4CB4-B3CF-54B4A0EEC4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3" name="Shape 4">
          <a:extLst>
            <a:ext uri="{FF2B5EF4-FFF2-40B4-BE49-F238E27FC236}">
              <a16:creationId xmlns:a16="http://schemas.microsoft.com/office/drawing/2014/main" id="{A7966682-555E-40E3-96B8-417E92D561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4" name="Shape 4">
          <a:extLst>
            <a:ext uri="{FF2B5EF4-FFF2-40B4-BE49-F238E27FC236}">
              <a16:creationId xmlns:a16="http://schemas.microsoft.com/office/drawing/2014/main" id="{A8E2E50F-E257-4EC2-8891-F688538D5C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5" name="Shape 4">
          <a:extLst>
            <a:ext uri="{FF2B5EF4-FFF2-40B4-BE49-F238E27FC236}">
              <a16:creationId xmlns:a16="http://schemas.microsoft.com/office/drawing/2014/main" id="{A16E1D8D-3A2B-4983-BF56-F74D7D135F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6" name="Shape 4">
          <a:extLst>
            <a:ext uri="{FF2B5EF4-FFF2-40B4-BE49-F238E27FC236}">
              <a16:creationId xmlns:a16="http://schemas.microsoft.com/office/drawing/2014/main" id="{416E7B50-06B8-4C88-B84C-2CAA49FC0D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7" name="Shape 4">
          <a:extLst>
            <a:ext uri="{FF2B5EF4-FFF2-40B4-BE49-F238E27FC236}">
              <a16:creationId xmlns:a16="http://schemas.microsoft.com/office/drawing/2014/main" id="{63A1AFCE-B94A-44EF-8AA7-3B9C7472A7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8" name="Shape 4">
          <a:extLst>
            <a:ext uri="{FF2B5EF4-FFF2-40B4-BE49-F238E27FC236}">
              <a16:creationId xmlns:a16="http://schemas.microsoft.com/office/drawing/2014/main" id="{75AC5F73-9D77-4482-86AB-C7C8CFC96E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9" name="Shape 4">
          <a:extLst>
            <a:ext uri="{FF2B5EF4-FFF2-40B4-BE49-F238E27FC236}">
              <a16:creationId xmlns:a16="http://schemas.microsoft.com/office/drawing/2014/main" id="{242F81BC-0010-4096-B06E-B02AF824A0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0" name="Shape 4">
          <a:extLst>
            <a:ext uri="{FF2B5EF4-FFF2-40B4-BE49-F238E27FC236}">
              <a16:creationId xmlns:a16="http://schemas.microsoft.com/office/drawing/2014/main" id="{528BFB7E-E922-4A9C-96AF-BD51A41B5F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1" name="Shape 4">
          <a:extLst>
            <a:ext uri="{FF2B5EF4-FFF2-40B4-BE49-F238E27FC236}">
              <a16:creationId xmlns:a16="http://schemas.microsoft.com/office/drawing/2014/main" id="{BF75A752-F048-4613-B43D-2E7BD44D25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2" name="Shape 4">
          <a:extLst>
            <a:ext uri="{FF2B5EF4-FFF2-40B4-BE49-F238E27FC236}">
              <a16:creationId xmlns:a16="http://schemas.microsoft.com/office/drawing/2014/main" id="{0B3C35EA-6657-45A2-BDAB-91DDCF0272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3" name="Shape 4">
          <a:extLst>
            <a:ext uri="{FF2B5EF4-FFF2-40B4-BE49-F238E27FC236}">
              <a16:creationId xmlns:a16="http://schemas.microsoft.com/office/drawing/2014/main" id="{5C279F51-8199-4754-A660-9627BAFBC2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4" name="Shape 5">
          <a:extLst>
            <a:ext uri="{FF2B5EF4-FFF2-40B4-BE49-F238E27FC236}">
              <a16:creationId xmlns:a16="http://schemas.microsoft.com/office/drawing/2014/main" id="{5037FC7F-26CE-499B-9D3C-FE88D76328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5" name="Shape 5">
          <a:extLst>
            <a:ext uri="{FF2B5EF4-FFF2-40B4-BE49-F238E27FC236}">
              <a16:creationId xmlns:a16="http://schemas.microsoft.com/office/drawing/2014/main" id="{4B8631EB-06FA-4F92-BFB9-F698DD55D5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6" name="Shape 5">
          <a:extLst>
            <a:ext uri="{FF2B5EF4-FFF2-40B4-BE49-F238E27FC236}">
              <a16:creationId xmlns:a16="http://schemas.microsoft.com/office/drawing/2014/main" id="{A09F7640-E9E7-4B3C-AECC-FC97EE935B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7" name="Shape 5">
          <a:extLst>
            <a:ext uri="{FF2B5EF4-FFF2-40B4-BE49-F238E27FC236}">
              <a16:creationId xmlns:a16="http://schemas.microsoft.com/office/drawing/2014/main" id="{F47E6105-CD15-47B4-8FDB-6AC7143156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8" name="Shape 5">
          <a:extLst>
            <a:ext uri="{FF2B5EF4-FFF2-40B4-BE49-F238E27FC236}">
              <a16:creationId xmlns:a16="http://schemas.microsoft.com/office/drawing/2014/main" id="{5A4081C5-C150-483F-92FB-8DE37A1270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9" name="Shape 5">
          <a:extLst>
            <a:ext uri="{FF2B5EF4-FFF2-40B4-BE49-F238E27FC236}">
              <a16:creationId xmlns:a16="http://schemas.microsoft.com/office/drawing/2014/main" id="{A7945332-F2D1-4401-A10D-2771BB7FC2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0" name="Shape 5">
          <a:extLst>
            <a:ext uri="{FF2B5EF4-FFF2-40B4-BE49-F238E27FC236}">
              <a16:creationId xmlns:a16="http://schemas.microsoft.com/office/drawing/2014/main" id="{1E56EE59-F12A-4391-9716-28C4C34F81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1" name="Shape 5">
          <a:extLst>
            <a:ext uri="{FF2B5EF4-FFF2-40B4-BE49-F238E27FC236}">
              <a16:creationId xmlns:a16="http://schemas.microsoft.com/office/drawing/2014/main" id="{977FC102-8C27-4884-A4BB-196C14E91E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2" name="Shape 5">
          <a:extLst>
            <a:ext uri="{FF2B5EF4-FFF2-40B4-BE49-F238E27FC236}">
              <a16:creationId xmlns:a16="http://schemas.microsoft.com/office/drawing/2014/main" id="{4406C083-B819-4AAF-B699-C8F228404B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3" name="Shape 5">
          <a:extLst>
            <a:ext uri="{FF2B5EF4-FFF2-40B4-BE49-F238E27FC236}">
              <a16:creationId xmlns:a16="http://schemas.microsoft.com/office/drawing/2014/main" id="{67166A25-18FF-4F11-8386-F89E2B036D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4" name="Shape 5">
          <a:extLst>
            <a:ext uri="{FF2B5EF4-FFF2-40B4-BE49-F238E27FC236}">
              <a16:creationId xmlns:a16="http://schemas.microsoft.com/office/drawing/2014/main" id="{0E79BA29-BF03-4954-8E75-F409B26768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5" name="Shape 5">
          <a:extLst>
            <a:ext uri="{FF2B5EF4-FFF2-40B4-BE49-F238E27FC236}">
              <a16:creationId xmlns:a16="http://schemas.microsoft.com/office/drawing/2014/main" id="{D0D993B5-D2E8-43E3-8E23-4AE2628950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6" name="Shape 5">
          <a:extLst>
            <a:ext uri="{FF2B5EF4-FFF2-40B4-BE49-F238E27FC236}">
              <a16:creationId xmlns:a16="http://schemas.microsoft.com/office/drawing/2014/main" id="{D61C1602-E4BA-4643-BA51-A896C08906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7" name="Shape 5">
          <a:extLst>
            <a:ext uri="{FF2B5EF4-FFF2-40B4-BE49-F238E27FC236}">
              <a16:creationId xmlns:a16="http://schemas.microsoft.com/office/drawing/2014/main" id="{A3627262-8284-493D-8C63-3F2C689F6A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8" name="Shape 5">
          <a:extLst>
            <a:ext uri="{FF2B5EF4-FFF2-40B4-BE49-F238E27FC236}">
              <a16:creationId xmlns:a16="http://schemas.microsoft.com/office/drawing/2014/main" id="{01567AEB-23B5-47FB-8CBE-6A468EBF10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9" name="Shape 5">
          <a:extLst>
            <a:ext uri="{FF2B5EF4-FFF2-40B4-BE49-F238E27FC236}">
              <a16:creationId xmlns:a16="http://schemas.microsoft.com/office/drawing/2014/main" id="{F0BF1C02-6CE0-4F70-936E-FD43FE57FB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0" name="Shape 4">
          <a:extLst>
            <a:ext uri="{FF2B5EF4-FFF2-40B4-BE49-F238E27FC236}">
              <a16:creationId xmlns:a16="http://schemas.microsoft.com/office/drawing/2014/main" id="{3E07ED64-F40B-497A-8022-A791BE5A9B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1" name="Shape 4">
          <a:extLst>
            <a:ext uri="{FF2B5EF4-FFF2-40B4-BE49-F238E27FC236}">
              <a16:creationId xmlns:a16="http://schemas.microsoft.com/office/drawing/2014/main" id="{BF062148-6712-4FC3-97F4-89DBB640D4F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2" name="Shape 4">
          <a:extLst>
            <a:ext uri="{FF2B5EF4-FFF2-40B4-BE49-F238E27FC236}">
              <a16:creationId xmlns:a16="http://schemas.microsoft.com/office/drawing/2014/main" id="{BF1EBC32-8EB1-47FF-8807-4F0AD208A4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3" name="Shape 4">
          <a:extLst>
            <a:ext uri="{FF2B5EF4-FFF2-40B4-BE49-F238E27FC236}">
              <a16:creationId xmlns:a16="http://schemas.microsoft.com/office/drawing/2014/main" id="{E23B0A54-62B0-426F-9C39-9300815FDE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4" name="Shape 4">
          <a:extLst>
            <a:ext uri="{FF2B5EF4-FFF2-40B4-BE49-F238E27FC236}">
              <a16:creationId xmlns:a16="http://schemas.microsoft.com/office/drawing/2014/main" id="{9C181E45-675D-4793-99FE-E79C072E30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5" name="Shape 4">
          <a:extLst>
            <a:ext uri="{FF2B5EF4-FFF2-40B4-BE49-F238E27FC236}">
              <a16:creationId xmlns:a16="http://schemas.microsoft.com/office/drawing/2014/main" id="{201268C0-701B-4047-B09A-6D66362A02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6" name="Shape 4">
          <a:extLst>
            <a:ext uri="{FF2B5EF4-FFF2-40B4-BE49-F238E27FC236}">
              <a16:creationId xmlns:a16="http://schemas.microsoft.com/office/drawing/2014/main" id="{B999AA00-E868-4908-AEEB-DB74FD7235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7" name="Shape 4">
          <a:extLst>
            <a:ext uri="{FF2B5EF4-FFF2-40B4-BE49-F238E27FC236}">
              <a16:creationId xmlns:a16="http://schemas.microsoft.com/office/drawing/2014/main" id="{F89AAEAF-7CB2-4965-A6A6-A4E30041E6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8" name="Shape 4">
          <a:extLst>
            <a:ext uri="{FF2B5EF4-FFF2-40B4-BE49-F238E27FC236}">
              <a16:creationId xmlns:a16="http://schemas.microsoft.com/office/drawing/2014/main" id="{507B7EDD-B961-49D2-B8BA-D23DCEDA24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9" name="Shape 4">
          <a:extLst>
            <a:ext uri="{FF2B5EF4-FFF2-40B4-BE49-F238E27FC236}">
              <a16:creationId xmlns:a16="http://schemas.microsoft.com/office/drawing/2014/main" id="{AE1B7377-4FE2-483A-B484-836EB73B89D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0" name="Shape 4">
          <a:extLst>
            <a:ext uri="{FF2B5EF4-FFF2-40B4-BE49-F238E27FC236}">
              <a16:creationId xmlns:a16="http://schemas.microsoft.com/office/drawing/2014/main" id="{3B5B0E79-58C7-42B3-92F3-5572BF050DC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1" name="Shape 4">
          <a:extLst>
            <a:ext uri="{FF2B5EF4-FFF2-40B4-BE49-F238E27FC236}">
              <a16:creationId xmlns:a16="http://schemas.microsoft.com/office/drawing/2014/main" id="{567327DC-00D3-4BE5-8626-85393FF7AD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2" name="Shape 4">
          <a:extLst>
            <a:ext uri="{FF2B5EF4-FFF2-40B4-BE49-F238E27FC236}">
              <a16:creationId xmlns:a16="http://schemas.microsoft.com/office/drawing/2014/main" id="{CD6B36B1-FA1D-4C19-A6BA-E069F23D9E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3" name="Shape 4">
          <a:extLst>
            <a:ext uri="{FF2B5EF4-FFF2-40B4-BE49-F238E27FC236}">
              <a16:creationId xmlns:a16="http://schemas.microsoft.com/office/drawing/2014/main" id="{5465CCA2-F593-4D47-ACF8-ED48A9E5D2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4" name="Shape 4">
          <a:extLst>
            <a:ext uri="{FF2B5EF4-FFF2-40B4-BE49-F238E27FC236}">
              <a16:creationId xmlns:a16="http://schemas.microsoft.com/office/drawing/2014/main" id="{2A15964D-6675-47CB-B6E6-903B9C0AF9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5" name="Shape 5">
          <a:extLst>
            <a:ext uri="{FF2B5EF4-FFF2-40B4-BE49-F238E27FC236}">
              <a16:creationId xmlns:a16="http://schemas.microsoft.com/office/drawing/2014/main" id="{F1C7B020-4FCA-4C88-91EF-AB64883DCD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6" name="Shape 5">
          <a:extLst>
            <a:ext uri="{FF2B5EF4-FFF2-40B4-BE49-F238E27FC236}">
              <a16:creationId xmlns:a16="http://schemas.microsoft.com/office/drawing/2014/main" id="{E53687F9-061B-49D4-97E3-9C22AD3E10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7" name="Shape 5">
          <a:extLst>
            <a:ext uri="{FF2B5EF4-FFF2-40B4-BE49-F238E27FC236}">
              <a16:creationId xmlns:a16="http://schemas.microsoft.com/office/drawing/2014/main" id="{31D684AD-4155-421D-B571-112277E506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8" name="Shape 5">
          <a:extLst>
            <a:ext uri="{FF2B5EF4-FFF2-40B4-BE49-F238E27FC236}">
              <a16:creationId xmlns:a16="http://schemas.microsoft.com/office/drawing/2014/main" id="{DF2BC87B-2080-47B9-86C3-01908AEB02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9" name="Shape 5">
          <a:extLst>
            <a:ext uri="{FF2B5EF4-FFF2-40B4-BE49-F238E27FC236}">
              <a16:creationId xmlns:a16="http://schemas.microsoft.com/office/drawing/2014/main" id="{B7BAD46C-6351-4E41-A380-A83EDD0F7E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0" name="Shape 5">
          <a:extLst>
            <a:ext uri="{FF2B5EF4-FFF2-40B4-BE49-F238E27FC236}">
              <a16:creationId xmlns:a16="http://schemas.microsoft.com/office/drawing/2014/main" id="{360A7718-6EF6-481A-8DFC-EDDA80E653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1" name="Shape 5">
          <a:extLst>
            <a:ext uri="{FF2B5EF4-FFF2-40B4-BE49-F238E27FC236}">
              <a16:creationId xmlns:a16="http://schemas.microsoft.com/office/drawing/2014/main" id="{2173BA89-EB97-488D-BF42-1242EF633F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2" name="Shape 5">
          <a:extLst>
            <a:ext uri="{FF2B5EF4-FFF2-40B4-BE49-F238E27FC236}">
              <a16:creationId xmlns:a16="http://schemas.microsoft.com/office/drawing/2014/main" id="{D060AD0A-E63B-47DB-ABFB-56C8356B4A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3" name="Shape 5">
          <a:extLst>
            <a:ext uri="{FF2B5EF4-FFF2-40B4-BE49-F238E27FC236}">
              <a16:creationId xmlns:a16="http://schemas.microsoft.com/office/drawing/2014/main" id="{091D7BC6-7E95-4C2F-BB80-4AE7B36DC1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4" name="Shape 5">
          <a:extLst>
            <a:ext uri="{FF2B5EF4-FFF2-40B4-BE49-F238E27FC236}">
              <a16:creationId xmlns:a16="http://schemas.microsoft.com/office/drawing/2014/main" id="{179DD625-5DAB-413F-921F-DFC589744E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5" name="Shape 5">
          <a:extLst>
            <a:ext uri="{FF2B5EF4-FFF2-40B4-BE49-F238E27FC236}">
              <a16:creationId xmlns:a16="http://schemas.microsoft.com/office/drawing/2014/main" id="{2053D85F-145A-4ED8-86A1-DB60D8F091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6" name="Shape 5">
          <a:extLst>
            <a:ext uri="{FF2B5EF4-FFF2-40B4-BE49-F238E27FC236}">
              <a16:creationId xmlns:a16="http://schemas.microsoft.com/office/drawing/2014/main" id="{F0C5F26C-CE07-4B75-9E6B-95274BC3CE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7" name="Shape 5">
          <a:extLst>
            <a:ext uri="{FF2B5EF4-FFF2-40B4-BE49-F238E27FC236}">
              <a16:creationId xmlns:a16="http://schemas.microsoft.com/office/drawing/2014/main" id="{6B0FA62C-8C92-41E5-AAFA-B1EBF7BD3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8" name="Shape 5">
          <a:extLst>
            <a:ext uri="{FF2B5EF4-FFF2-40B4-BE49-F238E27FC236}">
              <a16:creationId xmlns:a16="http://schemas.microsoft.com/office/drawing/2014/main" id="{20B9F21E-2F35-4D6C-93A6-AB7170B68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9" name="Shape 5">
          <a:extLst>
            <a:ext uri="{FF2B5EF4-FFF2-40B4-BE49-F238E27FC236}">
              <a16:creationId xmlns:a16="http://schemas.microsoft.com/office/drawing/2014/main" id="{B502728A-E275-4974-BA9E-8C4399EEBF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20" name="Shape 5">
          <a:extLst>
            <a:ext uri="{FF2B5EF4-FFF2-40B4-BE49-F238E27FC236}">
              <a16:creationId xmlns:a16="http://schemas.microsoft.com/office/drawing/2014/main" id="{BE9E486C-1292-425F-9554-1319441E0B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1" name="Shape 4">
          <a:extLst>
            <a:ext uri="{FF2B5EF4-FFF2-40B4-BE49-F238E27FC236}">
              <a16:creationId xmlns:a16="http://schemas.microsoft.com/office/drawing/2014/main" id="{715F1FC3-7B75-423B-9403-F07B9B3F50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2" name="Shape 4">
          <a:extLst>
            <a:ext uri="{FF2B5EF4-FFF2-40B4-BE49-F238E27FC236}">
              <a16:creationId xmlns:a16="http://schemas.microsoft.com/office/drawing/2014/main" id="{E1CDE5CF-53D9-4AFD-80D9-57EE458C74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3" name="Shape 4">
          <a:extLst>
            <a:ext uri="{FF2B5EF4-FFF2-40B4-BE49-F238E27FC236}">
              <a16:creationId xmlns:a16="http://schemas.microsoft.com/office/drawing/2014/main" id="{6453BF21-317B-4F40-8B37-C778A6E69D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4" name="Shape 4">
          <a:extLst>
            <a:ext uri="{FF2B5EF4-FFF2-40B4-BE49-F238E27FC236}">
              <a16:creationId xmlns:a16="http://schemas.microsoft.com/office/drawing/2014/main" id="{DBFA5564-4282-4145-95E8-4CA52557DA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5" name="Shape 4">
          <a:extLst>
            <a:ext uri="{FF2B5EF4-FFF2-40B4-BE49-F238E27FC236}">
              <a16:creationId xmlns:a16="http://schemas.microsoft.com/office/drawing/2014/main" id="{B70AC567-5E6F-4373-A581-37A6AC4CA4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6" name="Shape 4">
          <a:extLst>
            <a:ext uri="{FF2B5EF4-FFF2-40B4-BE49-F238E27FC236}">
              <a16:creationId xmlns:a16="http://schemas.microsoft.com/office/drawing/2014/main" id="{96F03CB3-0E9C-43B8-A54B-4A3198DE37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7" name="Shape 4">
          <a:extLst>
            <a:ext uri="{FF2B5EF4-FFF2-40B4-BE49-F238E27FC236}">
              <a16:creationId xmlns:a16="http://schemas.microsoft.com/office/drawing/2014/main" id="{D28D7C56-DE26-45A8-B372-EF2CD2B8FA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8" name="Shape 4">
          <a:extLst>
            <a:ext uri="{FF2B5EF4-FFF2-40B4-BE49-F238E27FC236}">
              <a16:creationId xmlns:a16="http://schemas.microsoft.com/office/drawing/2014/main" id="{ED01CD9A-BA17-4585-BEFD-D970A2A5D4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9" name="Shape 4">
          <a:extLst>
            <a:ext uri="{FF2B5EF4-FFF2-40B4-BE49-F238E27FC236}">
              <a16:creationId xmlns:a16="http://schemas.microsoft.com/office/drawing/2014/main" id="{7E0E48BE-81FD-464D-B5C8-0E67C95801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0" name="Shape 4">
          <a:extLst>
            <a:ext uri="{FF2B5EF4-FFF2-40B4-BE49-F238E27FC236}">
              <a16:creationId xmlns:a16="http://schemas.microsoft.com/office/drawing/2014/main" id="{F45DC57A-A815-41D2-A80A-01DE998A37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1" name="Shape 4">
          <a:extLst>
            <a:ext uri="{FF2B5EF4-FFF2-40B4-BE49-F238E27FC236}">
              <a16:creationId xmlns:a16="http://schemas.microsoft.com/office/drawing/2014/main" id="{50F52F37-AE42-4771-9EF6-57A6ECB50E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2" name="Shape 4">
          <a:extLst>
            <a:ext uri="{FF2B5EF4-FFF2-40B4-BE49-F238E27FC236}">
              <a16:creationId xmlns:a16="http://schemas.microsoft.com/office/drawing/2014/main" id="{2B951E8F-3FFD-4F43-88DB-55ACFB3F2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3" name="Shape 4">
          <a:extLst>
            <a:ext uri="{FF2B5EF4-FFF2-40B4-BE49-F238E27FC236}">
              <a16:creationId xmlns:a16="http://schemas.microsoft.com/office/drawing/2014/main" id="{3BE20911-A213-4D6E-B142-4CD6C439C4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4" name="Shape 4">
          <a:extLst>
            <a:ext uri="{FF2B5EF4-FFF2-40B4-BE49-F238E27FC236}">
              <a16:creationId xmlns:a16="http://schemas.microsoft.com/office/drawing/2014/main" id="{27CD6277-E62A-40C8-90EE-D4E5888662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5" name="Shape 4">
          <a:extLst>
            <a:ext uri="{FF2B5EF4-FFF2-40B4-BE49-F238E27FC236}">
              <a16:creationId xmlns:a16="http://schemas.microsoft.com/office/drawing/2014/main" id="{B8381745-A6ED-4C69-8F62-B415DF1638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6" name="Shape 5">
          <a:extLst>
            <a:ext uri="{FF2B5EF4-FFF2-40B4-BE49-F238E27FC236}">
              <a16:creationId xmlns:a16="http://schemas.microsoft.com/office/drawing/2014/main" id="{A2B794BF-96E0-430F-8242-230985A705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7" name="Shape 5">
          <a:extLst>
            <a:ext uri="{FF2B5EF4-FFF2-40B4-BE49-F238E27FC236}">
              <a16:creationId xmlns:a16="http://schemas.microsoft.com/office/drawing/2014/main" id="{8B53402A-F5AC-4EEC-8066-B95625AB20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8" name="Shape 5">
          <a:extLst>
            <a:ext uri="{FF2B5EF4-FFF2-40B4-BE49-F238E27FC236}">
              <a16:creationId xmlns:a16="http://schemas.microsoft.com/office/drawing/2014/main" id="{0012BC75-EB00-432B-BA7D-D142218825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9" name="Shape 5">
          <a:extLst>
            <a:ext uri="{FF2B5EF4-FFF2-40B4-BE49-F238E27FC236}">
              <a16:creationId xmlns:a16="http://schemas.microsoft.com/office/drawing/2014/main" id="{587A3F80-01C0-45CB-B929-36D16E91BE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0" name="Shape 5">
          <a:extLst>
            <a:ext uri="{FF2B5EF4-FFF2-40B4-BE49-F238E27FC236}">
              <a16:creationId xmlns:a16="http://schemas.microsoft.com/office/drawing/2014/main" id="{EA418E17-8C31-4859-8915-6B322815CA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1" name="Shape 5">
          <a:extLst>
            <a:ext uri="{FF2B5EF4-FFF2-40B4-BE49-F238E27FC236}">
              <a16:creationId xmlns:a16="http://schemas.microsoft.com/office/drawing/2014/main" id="{6EDC3BBC-F248-4DF7-B59C-8C4651BEFD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2" name="Shape 5">
          <a:extLst>
            <a:ext uri="{FF2B5EF4-FFF2-40B4-BE49-F238E27FC236}">
              <a16:creationId xmlns:a16="http://schemas.microsoft.com/office/drawing/2014/main" id="{4FF8227E-E647-44C7-BBF3-21B587D232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3" name="Shape 5">
          <a:extLst>
            <a:ext uri="{FF2B5EF4-FFF2-40B4-BE49-F238E27FC236}">
              <a16:creationId xmlns:a16="http://schemas.microsoft.com/office/drawing/2014/main" id="{7D619663-D361-4046-98AC-A2D43BF69D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4" name="Shape 5">
          <a:extLst>
            <a:ext uri="{FF2B5EF4-FFF2-40B4-BE49-F238E27FC236}">
              <a16:creationId xmlns:a16="http://schemas.microsoft.com/office/drawing/2014/main" id="{BFE792C0-F438-4586-A9E1-0A7FB47552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5" name="Shape 5">
          <a:extLst>
            <a:ext uri="{FF2B5EF4-FFF2-40B4-BE49-F238E27FC236}">
              <a16:creationId xmlns:a16="http://schemas.microsoft.com/office/drawing/2014/main" id="{E977344B-BD6D-4D2B-8E63-CD782B1B32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6" name="Shape 5">
          <a:extLst>
            <a:ext uri="{FF2B5EF4-FFF2-40B4-BE49-F238E27FC236}">
              <a16:creationId xmlns:a16="http://schemas.microsoft.com/office/drawing/2014/main" id="{0422C00E-8E81-4016-8C5C-A485B699CE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7" name="Shape 5">
          <a:extLst>
            <a:ext uri="{FF2B5EF4-FFF2-40B4-BE49-F238E27FC236}">
              <a16:creationId xmlns:a16="http://schemas.microsoft.com/office/drawing/2014/main" id="{A745BB26-AA46-4AE7-BD0A-6E3CEE2876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8" name="Shape 5">
          <a:extLst>
            <a:ext uri="{FF2B5EF4-FFF2-40B4-BE49-F238E27FC236}">
              <a16:creationId xmlns:a16="http://schemas.microsoft.com/office/drawing/2014/main" id="{D549388A-51C3-4EB6-978C-E517713C39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049" name="Shape 6">
          <a:extLst>
            <a:ext uri="{FF2B5EF4-FFF2-40B4-BE49-F238E27FC236}">
              <a16:creationId xmlns:a16="http://schemas.microsoft.com/office/drawing/2014/main" id="{28A3CED1-C8CA-499C-900D-DB06C068525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050" name="Shape 6">
          <a:extLst>
            <a:ext uri="{FF2B5EF4-FFF2-40B4-BE49-F238E27FC236}">
              <a16:creationId xmlns:a16="http://schemas.microsoft.com/office/drawing/2014/main" id="{36368138-01E1-4FD3-81AD-8B17BE68684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1" name="Shape 4">
          <a:extLst>
            <a:ext uri="{FF2B5EF4-FFF2-40B4-BE49-F238E27FC236}">
              <a16:creationId xmlns:a16="http://schemas.microsoft.com/office/drawing/2014/main" id="{88EDC6C3-89B4-480B-8497-ECB950CBD8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2" name="Shape 4">
          <a:extLst>
            <a:ext uri="{FF2B5EF4-FFF2-40B4-BE49-F238E27FC236}">
              <a16:creationId xmlns:a16="http://schemas.microsoft.com/office/drawing/2014/main" id="{F1ED6BBD-3B57-44E5-A85B-1C9EEF6E1B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3" name="Shape 4">
          <a:extLst>
            <a:ext uri="{FF2B5EF4-FFF2-40B4-BE49-F238E27FC236}">
              <a16:creationId xmlns:a16="http://schemas.microsoft.com/office/drawing/2014/main" id="{3BB3E06B-4F9B-4953-995C-012661E74B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4" name="Shape 4">
          <a:extLst>
            <a:ext uri="{FF2B5EF4-FFF2-40B4-BE49-F238E27FC236}">
              <a16:creationId xmlns:a16="http://schemas.microsoft.com/office/drawing/2014/main" id="{A31DC5F0-359A-41A5-B392-800F5D0FE6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5" name="Shape 4">
          <a:extLst>
            <a:ext uri="{FF2B5EF4-FFF2-40B4-BE49-F238E27FC236}">
              <a16:creationId xmlns:a16="http://schemas.microsoft.com/office/drawing/2014/main" id="{804AF57B-B308-42B3-963A-7BEAD2FA4E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6" name="Shape 4">
          <a:extLst>
            <a:ext uri="{FF2B5EF4-FFF2-40B4-BE49-F238E27FC236}">
              <a16:creationId xmlns:a16="http://schemas.microsoft.com/office/drawing/2014/main" id="{9E2F5933-4D5E-4373-ABA3-8E0A7285077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7" name="Shape 4">
          <a:extLst>
            <a:ext uri="{FF2B5EF4-FFF2-40B4-BE49-F238E27FC236}">
              <a16:creationId xmlns:a16="http://schemas.microsoft.com/office/drawing/2014/main" id="{A768DE23-5E2D-460A-8D44-5E64E2A199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8" name="Shape 4">
          <a:extLst>
            <a:ext uri="{FF2B5EF4-FFF2-40B4-BE49-F238E27FC236}">
              <a16:creationId xmlns:a16="http://schemas.microsoft.com/office/drawing/2014/main" id="{B9FE63D7-0F7A-4427-B9CE-11E34FC859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9" name="Shape 4">
          <a:extLst>
            <a:ext uri="{FF2B5EF4-FFF2-40B4-BE49-F238E27FC236}">
              <a16:creationId xmlns:a16="http://schemas.microsoft.com/office/drawing/2014/main" id="{356C111A-16C2-4D59-A6FB-1D56962335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0" name="Shape 4">
          <a:extLst>
            <a:ext uri="{FF2B5EF4-FFF2-40B4-BE49-F238E27FC236}">
              <a16:creationId xmlns:a16="http://schemas.microsoft.com/office/drawing/2014/main" id="{4DB1E17F-5BE2-433F-A707-00E51C782B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1" name="Shape 4">
          <a:extLst>
            <a:ext uri="{FF2B5EF4-FFF2-40B4-BE49-F238E27FC236}">
              <a16:creationId xmlns:a16="http://schemas.microsoft.com/office/drawing/2014/main" id="{61F90365-DAE1-4193-A33C-9B2AE6024F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2" name="Shape 4">
          <a:extLst>
            <a:ext uri="{FF2B5EF4-FFF2-40B4-BE49-F238E27FC236}">
              <a16:creationId xmlns:a16="http://schemas.microsoft.com/office/drawing/2014/main" id="{5BEBE98A-747F-4AAD-AD6D-3354AA725B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3" name="Shape 4">
          <a:extLst>
            <a:ext uri="{FF2B5EF4-FFF2-40B4-BE49-F238E27FC236}">
              <a16:creationId xmlns:a16="http://schemas.microsoft.com/office/drawing/2014/main" id="{606AF05A-53C4-4076-9F2C-19EE2F2966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4" name="Shape 4">
          <a:extLst>
            <a:ext uri="{FF2B5EF4-FFF2-40B4-BE49-F238E27FC236}">
              <a16:creationId xmlns:a16="http://schemas.microsoft.com/office/drawing/2014/main" id="{92660266-2A12-4C06-9642-45BC4524CA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5" name="Shape 4">
          <a:extLst>
            <a:ext uri="{FF2B5EF4-FFF2-40B4-BE49-F238E27FC236}">
              <a16:creationId xmlns:a16="http://schemas.microsoft.com/office/drawing/2014/main" id="{23F15337-4B12-4559-A0C6-C45596C706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6" name="Shape 5">
          <a:extLst>
            <a:ext uri="{FF2B5EF4-FFF2-40B4-BE49-F238E27FC236}">
              <a16:creationId xmlns:a16="http://schemas.microsoft.com/office/drawing/2014/main" id="{D1F498E4-7AC5-4FCD-A2BE-3850411927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7" name="Shape 5">
          <a:extLst>
            <a:ext uri="{FF2B5EF4-FFF2-40B4-BE49-F238E27FC236}">
              <a16:creationId xmlns:a16="http://schemas.microsoft.com/office/drawing/2014/main" id="{D8F30F0A-AE9B-4527-B3BF-A1BAFFF7DA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8" name="Shape 5">
          <a:extLst>
            <a:ext uri="{FF2B5EF4-FFF2-40B4-BE49-F238E27FC236}">
              <a16:creationId xmlns:a16="http://schemas.microsoft.com/office/drawing/2014/main" id="{96C11832-9134-4F17-A683-1893F372AC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9" name="Shape 5">
          <a:extLst>
            <a:ext uri="{FF2B5EF4-FFF2-40B4-BE49-F238E27FC236}">
              <a16:creationId xmlns:a16="http://schemas.microsoft.com/office/drawing/2014/main" id="{6F855DA5-1753-4BB1-81F8-7637CDF96D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0" name="Shape 5">
          <a:extLst>
            <a:ext uri="{FF2B5EF4-FFF2-40B4-BE49-F238E27FC236}">
              <a16:creationId xmlns:a16="http://schemas.microsoft.com/office/drawing/2014/main" id="{043CB139-4977-4E7E-B150-486B75FF6B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1" name="Shape 5">
          <a:extLst>
            <a:ext uri="{FF2B5EF4-FFF2-40B4-BE49-F238E27FC236}">
              <a16:creationId xmlns:a16="http://schemas.microsoft.com/office/drawing/2014/main" id="{B9A192B9-5817-426F-ADEE-CAAB94E759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2" name="Shape 5">
          <a:extLst>
            <a:ext uri="{FF2B5EF4-FFF2-40B4-BE49-F238E27FC236}">
              <a16:creationId xmlns:a16="http://schemas.microsoft.com/office/drawing/2014/main" id="{EFF0E670-3BD0-4AEA-9C34-203E19BBB6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3" name="Shape 5">
          <a:extLst>
            <a:ext uri="{FF2B5EF4-FFF2-40B4-BE49-F238E27FC236}">
              <a16:creationId xmlns:a16="http://schemas.microsoft.com/office/drawing/2014/main" id="{3A91BFAC-69FC-4F5D-9907-F3273B36B3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4" name="Shape 5">
          <a:extLst>
            <a:ext uri="{FF2B5EF4-FFF2-40B4-BE49-F238E27FC236}">
              <a16:creationId xmlns:a16="http://schemas.microsoft.com/office/drawing/2014/main" id="{E6697842-FE09-4023-843B-70B9E03988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5" name="Shape 5">
          <a:extLst>
            <a:ext uri="{FF2B5EF4-FFF2-40B4-BE49-F238E27FC236}">
              <a16:creationId xmlns:a16="http://schemas.microsoft.com/office/drawing/2014/main" id="{976335B7-1B4E-410E-BC6C-B32806F64D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6" name="Shape 5">
          <a:extLst>
            <a:ext uri="{FF2B5EF4-FFF2-40B4-BE49-F238E27FC236}">
              <a16:creationId xmlns:a16="http://schemas.microsoft.com/office/drawing/2014/main" id="{DC18CA56-8AD1-478A-9D28-7D22FA1F42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7" name="Shape 5">
          <a:extLst>
            <a:ext uri="{FF2B5EF4-FFF2-40B4-BE49-F238E27FC236}">
              <a16:creationId xmlns:a16="http://schemas.microsoft.com/office/drawing/2014/main" id="{1CB98072-8F3E-4BCA-BBBA-333A9A9DF9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8" name="Shape 5">
          <a:extLst>
            <a:ext uri="{FF2B5EF4-FFF2-40B4-BE49-F238E27FC236}">
              <a16:creationId xmlns:a16="http://schemas.microsoft.com/office/drawing/2014/main" id="{BCF9B1D1-69C4-404E-8894-86A4C0818D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9" name="Shape 5">
          <a:extLst>
            <a:ext uri="{FF2B5EF4-FFF2-40B4-BE49-F238E27FC236}">
              <a16:creationId xmlns:a16="http://schemas.microsoft.com/office/drawing/2014/main" id="{27848B26-3C36-42CC-813C-FEB7DF2295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80" name="Shape 5">
          <a:extLst>
            <a:ext uri="{FF2B5EF4-FFF2-40B4-BE49-F238E27FC236}">
              <a16:creationId xmlns:a16="http://schemas.microsoft.com/office/drawing/2014/main" id="{D5282C65-8B99-4CC1-8A96-D0FB78F18C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81" name="Shape 5">
          <a:extLst>
            <a:ext uri="{FF2B5EF4-FFF2-40B4-BE49-F238E27FC236}">
              <a16:creationId xmlns:a16="http://schemas.microsoft.com/office/drawing/2014/main" id="{7E60DBD6-8CE5-4000-A420-17ABA6148C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2" name="Shape 4">
          <a:extLst>
            <a:ext uri="{FF2B5EF4-FFF2-40B4-BE49-F238E27FC236}">
              <a16:creationId xmlns:a16="http://schemas.microsoft.com/office/drawing/2014/main" id="{7A09E8A9-A52B-4D78-AB61-85ED61D7C4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3" name="Shape 4">
          <a:extLst>
            <a:ext uri="{FF2B5EF4-FFF2-40B4-BE49-F238E27FC236}">
              <a16:creationId xmlns:a16="http://schemas.microsoft.com/office/drawing/2014/main" id="{D66BBA4D-EFC3-4878-AEDB-E4BAFEC0754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4" name="Shape 4">
          <a:extLst>
            <a:ext uri="{FF2B5EF4-FFF2-40B4-BE49-F238E27FC236}">
              <a16:creationId xmlns:a16="http://schemas.microsoft.com/office/drawing/2014/main" id="{A94ED315-20A5-43F5-8A22-0FB445BBF8D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5" name="Shape 4">
          <a:extLst>
            <a:ext uri="{FF2B5EF4-FFF2-40B4-BE49-F238E27FC236}">
              <a16:creationId xmlns:a16="http://schemas.microsoft.com/office/drawing/2014/main" id="{D224451B-C008-47E4-8825-2664480D06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6" name="Shape 4">
          <a:extLst>
            <a:ext uri="{FF2B5EF4-FFF2-40B4-BE49-F238E27FC236}">
              <a16:creationId xmlns:a16="http://schemas.microsoft.com/office/drawing/2014/main" id="{DFDD1510-5592-4287-AAAC-CF46F8F76C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7" name="Shape 4">
          <a:extLst>
            <a:ext uri="{FF2B5EF4-FFF2-40B4-BE49-F238E27FC236}">
              <a16:creationId xmlns:a16="http://schemas.microsoft.com/office/drawing/2014/main" id="{CE27CBDD-F3F2-4463-B4FB-E99FF61D33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8" name="Shape 4">
          <a:extLst>
            <a:ext uri="{FF2B5EF4-FFF2-40B4-BE49-F238E27FC236}">
              <a16:creationId xmlns:a16="http://schemas.microsoft.com/office/drawing/2014/main" id="{0648EAB9-3A0C-4D40-9059-43F2D2FC60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9" name="Shape 4">
          <a:extLst>
            <a:ext uri="{FF2B5EF4-FFF2-40B4-BE49-F238E27FC236}">
              <a16:creationId xmlns:a16="http://schemas.microsoft.com/office/drawing/2014/main" id="{ABB1A89F-13F2-4B05-A8A4-34190B4FDC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0" name="Shape 4">
          <a:extLst>
            <a:ext uri="{FF2B5EF4-FFF2-40B4-BE49-F238E27FC236}">
              <a16:creationId xmlns:a16="http://schemas.microsoft.com/office/drawing/2014/main" id="{4047CA3E-2848-45F5-A39B-3E451AC392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1" name="Shape 4">
          <a:extLst>
            <a:ext uri="{FF2B5EF4-FFF2-40B4-BE49-F238E27FC236}">
              <a16:creationId xmlns:a16="http://schemas.microsoft.com/office/drawing/2014/main" id="{6F298F0C-E9D0-4D2E-96AC-F38EBF76FC5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2" name="Shape 4">
          <a:extLst>
            <a:ext uri="{FF2B5EF4-FFF2-40B4-BE49-F238E27FC236}">
              <a16:creationId xmlns:a16="http://schemas.microsoft.com/office/drawing/2014/main" id="{C3D03EAA-1929-45BC-A43D-0D98E3FF44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3" name="Shape 4">
          <a:extLst>
            <a:ext uri="{FF2B5EF4-FFF2-40B4-BE49-F238E27FC236}">
              <a16:creationId xmlns:a16="http://schemas.microsoft.com/office/drawing/2014/main" id="{1BC15D40-8D7A-46C1-A965-72BC990633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4" name="Shape 4">
          <a:extLst>
            <a:ext uri="{FF2B5EF4-FFF2-40B4-BE49-F238E27FC236}">
              <a16:creationId xmlns:a16="http://schemas.microsoft.com/office/drawing/2014/main" id="{34A44BB7-5D38-40CB-BF67-889BB49D53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5" name="Shape 4">
          <a:extLst>
            <a:ext uri="{FF2B5EF4-FFF2-40B4-BE49-F238E27FC236}">
              <a16:creationId xmlns:a16="http://schemas.microsoft.com/office/drawing/2014/main" id="{02F64052-3710-42B0-8286-0CEFBB3CCD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6" name="Shape 4">
          <a:extLst>
            <a:ext uri="{FF2B5EF4-FFF2-40B4-BE49-F238E27FC236}">
              <a16:creationId xmlns:a16="http://schemas.microsoft.com/office/drawing/2014/main" id="{EF167E2E-F5F6-420E-8E21-E3902E7E11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7" name="Shape 5">
          <a:extLst>
            <a:ext uri="{FF2B5EF4-FFF2-40B4-BE49-F238E27FC236}">
              <a16:creationId xmlns:a16="http://schemas.microsoft.com/office/drawing/2014/main" id="{ACEFE401-ED86-4E59-8643-2E8DA72060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8" name="Shape 5">
          <a:extLst>
            <a:ext uri="{FF2B5EF4-FFF2-40B4-BE49-F238E27FC236}">
              <a16:creationId xmlns:a16="http://schemas.microsoft.com/office/drawing/2014/main" id="{4EB2C194-9F22-402B-9164-12738E47FC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9" name="Shape 5">
          <a:extLst>
            <a:ext uri="{FF2B5EF4-FFF2-40B4-BE49-F238E27FC236}">
              <a16:creationId xmlns:a16="http://schemas.microsoft.com/office/drawing/2014/main" id="{E39EE6D7-1954-445D-9811-E8BBD7071E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0" name="Shape 5">
          <a:extLst>
            <a:ext uri="{FF2B5EF4-FFF2-40B4-BE49-F238E27FC236}">
              <a16:creationId xmlns:a16="http://schemas.microsoft.com/office/drawing/2014/main" id="{243CD95E-E5BC-4512-BA13-FAAAC4B6FF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1" name="Shape 5">
          <a:extLst>
            <a:ext uri="{FF2B5EF4-FFF2-40B4-BE49-F238E27FC236}">
              <a16:creationId xmlns:a16="http://schemas.microsoft.com/office/drawing/2014/main" id="{534B9127-9DC2-411B-B5DB-D48B7100DE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2" name="Shape 5">
          <a:extLst>
            <a:ext uri="{FF2B5EF4-FFF2-40B4-BE49-F238E27FC236}">
              <a16:creationId xmlns:a16="http://schemas.microsoft.com/office/drawing/2014/main" id="{00B89BD0-CEAE-45D9-B62F-8CBF76A51E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3" name="Shape 5">
          <a:extLst>
            <a:ext uri="{FF2B5EF4-FFF2-40B4-BE49-F238E27FC236}">
              <a16:creationId xmlns:a16="http://schemas.microsoft.com/office/drawing/2014/main" id="{6B56020F-205E-47DA-B1CD-44906B47F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4" name="Shape 5">
          <a:extLst>
            <a:ext uri="{FF2B5EF4-FFF2-40B4-BE49-F238E27FC236}">
              <a16:creationId xmlns:a16="http://schemas.microsoft.com/office/drawing/2014/main" id="{FD0FF97C-0F5C-47EA-AADA-565EC8FB8F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5" name="Shape 5">
          <a:extLst>
            <a:ext uri="{FF2B5EF4-FFF2-40B4-BE49-F238E27FC236}">
              <a16:creationId xmlns:a16="http://schemas.microsoft.com/office/drawing/2014/main" id="{D3B7B6F6-0F1C-4DF3-84A8-012919B9F7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6" name="Shape 5">
          <a:extLst>
            <a:ext uri="{FF2B5EF4-FFF2-40B4-BE49-F238E27FC236}">
              <a16:creationId xmlns:a16="http://schemas.microsoft.com/office/drawing/2014/main" id="{F4CA77A6-9B08-4EF6-BC0D-BCF9ABF6C7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7" name="Shape 5">
          <a:extLst>
            <a:ext uri="{FF2B5EF4-FFF2-40B4-BE49-F238E27FC236}">
              <a16:creationId xmlns:a16="http://schemas.microsoft.com/office/drawing/2014/main" id="{41E91037-6DC5-4FBF-B36E-1EDC438BBC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8" name="Shape 5">
          <a:extLst>
            <a:ext uri="{FF2B5EF4-FFF2-40B4-BE49-F238E27FC236}">
              <a16:creationId xmlns:a16="http://schemas.microsoft.com/office/drawing/2014/main" id="{08D42D54-C574-4880-A626-A08EEB9F38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9" name="Shape 5">
          <a:extLst>
            <a:ext uri="{FF2B5EF4-FFF2-40B4-BE49-F238E27FC236}">
              <a16:creationId xmlns:a16="http://schemas.microsoft.com/office/drawing/2014/main" id="{5F5D0AC4-BD9F-4800-A1C4-C4057A02E7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0" name="Shape 5">
          <a:extLst>
            <a:ext uri="{FF2B5EF4-FFF2-40B4-BE49-F238E27FC236}">
              <a16:creationId xmlns:a16="http://schemas.microsoft.com/office/drawing/2014/main" id="{F922A290-0499-4D74-AD63-E59971C505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1" name="Shape 5">
          <a:extLst>
            <a:ext uri="{FF2B5EF4-FFF2-40B4-BE49-F238E27FC236}">
              <a16:creationId xmlns:a16="http://schemas.microsoft.com/office/drawing/2014/main" id="{8CFE0077-2E14-48B8-B8BF-901EF3AC14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2" name="Shape 5">
          <a:extLst>
            <a:ext uri="{FF2B5EF4-FFF2-40B4-BE49-F238E27FC236}">
              <a16:creationId xmlns:a16="http://schemas.microsoft.com/office/drawing/2014/main" id="{48929EC4-7555-4566-A9BD-F22F1DC7E5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3" name="Shape 4">
          <a:extLst>
            <a:ext uri="{FF2B5EF4-FFF2-40B4-BE49-F238E27FC236}">
              <a16:creationId xmlns:a16="http://schemas.microsoft.com/office/drawing/2014/main" id="{AE210181-223F-4ED2-900C-7762FB6022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4" name="Shape 4">
          <a:extLst>
            <a:ext uri="{FF2B5EF4-FFF2-40B4-BE49-F238E27FC236}">
              <a16:creationId xmlns:a16="http://schemas.microsoft.com/office/drawing/2014/main" id="{F6BBCEE7-DF7F-41E8-894F-9158FC928C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5" name="Shape 4">
          <a:extLst>
            <a:ext uri="{FF2B5EF4-FFF2-40B4-BE49-F238E27FC236}">
              <a16:creationId xmlns:a16="http://schemas.microsoft.com/office/drawing/2014/main" id="{48074781-EEC0-4D19-AD32-7E9F2A314C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6" name="Shape 4">
          <a:extLst>
            <a:ext uri="{FF2B5EF4-FFF2-40B4-BE49-F238E27FC236}">
              <a16:creationId xmlns:a16="http://schemas.microsoft.com/office/drawing/2014/main" id="{A138C9E6-E6C2-4704-93B4-F7C1E26EBB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7" name="Shape 4">
          <a:extLst>
            <a:ext uri="{FF2B5EF4-FFF2-40B4-BE49-F238E27FC236}">
              <a16:creationId xmlns:a16="http://schemas.microsoft.com/office/drawing/2014/main" id="{DE549BE3-A0AA-4CE1-9415-288AA66050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8" name="Shape 4">
          <a:extLst>
            <a:ext uri="{FF2B5EF4-FFF2-40B4-BE49-F238E27FC236}">
              <a16:creationId xmlns:a16="http://schemas.microsoft.com/office/drawing/2014/main" id="{B34990B9-9BBC-4CF4-BDDD-2AABEC5C7A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9" name="Shape 4">
          <a:extLst>
            <a:ext uri="{FF2B5EF4-FFF2-40B4-BE49-F238E27FC236}">
              <a16:creationId xmlns:a16="http://schemas.microsoft.com/office/drawing/2014/main" id="{7D169983-8DC8-4D18-8747-F287335C17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0" name="Shape 4">
          <a:extLst>
            <a:ext uri="{FF2B5EF4-FFF2-40B4-BE49-F238E27FC236}">
              <a16:creationId xmlns:a16="http://schemas.microsoft.com/office/drawing/2014/main" id="{3E8ECE87-3E64-4008-8E27-3CF88DA4E7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1" name="Shape 4">
          <a:extLst>
            <a:ext uri="{FF2B5EF4-FFF2-40B4-BE49-F238E27FC236}">
              <a16:creationId xmlns:a16="http://schemas.microsoft.com/office/drawing/2014/main" id="{54CD5347-FA39-46F7-938E-058105FEFF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2" name="Shape 4">
          <a:extLst>
            <a:ext uri="{FF2B5EF4-FFF2-40B4-BE49-F238E27FC236}">
              <a16:creationId xmlns:a16="http://schemas.microsoft.com/office/drawing/2014/main" id="{A235A2C9-CC44-4CE8-8D16-E403E1D83B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3" name="Shape 4">
          <a:extLst>
            <a:ext uri="{FF2B5EF4-FFF2-40B4-BE49-F238E27FC236}">
              <a16:creationId xmlns:a16="http://schemas.microsoft.com/office/drawing/2014/main" id="{71508735-22D6-4B4F-ACED-0A8418AD78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4" name="Shape 4">
          <a:extLst>
            <a:ext uri="{FF2B5EF4-FFF2-40B4-BE49-F238E27FC236}">
              <a16:creationId xmlns:a16="http://schemas.microsoft.com/office/drawing/2014/main" id="{398ED3B0-1660-480D-9D2F-5CCC708013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5" name="Shape 4">
          <a:extLst>
            <a:ext uri="{FF2B5EF4-FFF2-40B4-BE49-F238E27FC236}">
              <a16:creationId xmlns:a16="http://schemas.microsoft.com/office/drawing/2014/main" id="{C7D6D578-0A9D-4FEA-B7E0-510EFBB8D6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6" name="Shape 4">
          <a:extLst>
            <a:ext uri="{FF2B5EF4-FFF2-40B4-BE49-F238E27FC236}">
              <a16:creationId xmlns:a16="http://schemas.microsoft.com/office/drawing/2014/main" id="{7B7E6A77-2CC9-42FC-B988-9EA225EE4F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7" name="Shape 4">
          <a:extLst>
            <a:ext uri="{FF2B5EF4-FFF2-40B4-BE49-F238E27FC236}">
              <a16:creationId xmlns:a16="http://schemas.microsoft.com/office/drawing/2014/main" id="{D3A9B8FA-45E2-4C9B-8D91-FE2E4EF2F3F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28" name="Shape 5">
          <a:extLst>
            <a:ext uri="{FF2B5EF4-FFF2-40B4-BE49-F238E27FC236}">
              <a16:creationId xmlns:a16="http://schemas.microsoft.com/office/drawing/2014/main" id="{FB826707-FA7F-4639-9D96-900E6E53BF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29" name="Shape 5">
          <a:extLst>
            <a:ext uri="{FF2B5EF4-FFF2-40B4-BE49-F238E27FC236}">
              <a16:creationId xmlns:a16="http://schemas.microsoft.com/office/drawing/2014/main" id="{80D452F6-CB7D-453A-A534-143D9882F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0" name="Shape 5">
          <a:extLst>
            <a:ext uri="{FF2B5EF4-FFF2-40B4-BE49-F238E27FC236}">
              <a16:creationId xmlns:a16="http://schemas.microsoft.com/office/drawing/2014/main" id="{22B9FABF-DE5F-462E-B1A2-23CEEF3E7D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1" name="Shape 5">
          <a:extLst>
            <a:ext uri="{FF2B5EF4-FFF2-40B4-BE49-F238E27FC236}">
              <a16:creationId xmlns:a16="http://schemas.microsoft.com/office/drawing/2014/main" id="{45086270-D237-4A68-BD80-57C5EF559A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2" name="Shape 5">
          <a:extLst>
            <a:ext uri="{FF2B5EF4-FFF2-40B4-BE49-F238E27FC236}">
              <a16:creationId xmlns:a16="http://schemas.microsoft.com/office/drawing/2014/main" id="{1712B605-ECA5-4E9D-A8AF-3026DDD992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3" name="Shape 5">
          <a:extLst>
            <a:ext uri="{FF2B5EF4-FFF2-40B4-BE49-F238E27FC236}">
              <a16:creationId xmlns:a16="http://schemas.microsoft.com/office/drawing/2014/main" id="{C825FDF3-EC38-4AD9-A22E-F2C70EAFD4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4" name="Shape 5">
          <a:extLst>
            <a:ext uri="{FF2B5EF4-FFF2-40B4-BE49-F238E27FC236}">
              <a16:creationId xmlns:a16="http://schemas.microsoft.com/office/drawing/2014/main" id="{C31D9C52-4C25-4690-9BAE-A31923CD2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5" name="Shape 5">
          <a:extLst>
            <a:ext uri="{FF2B5EF4-FFF2-40B4-BE49-F238E27FC236}">
              <a16:creationId xmlns:a16="http://schemas.microsoft.com/office/drawing/2014/main" id="{F634F17D-035B-4222-A93B-AA76F15BC7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6" name="Shape 5">
          <a:extLst>
            <a:ext uri="{FF2B5EF4-FFF2-40B4-BE49-F238E27FC236}">
              <a16:creationId xmlns:a16="http://schemas.microsoft.com/office/drawing/2014/main" id="{FDDFBB05-CFFE-42BD-B15E-DFC23369A2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7" name="Shape 5">
          <a:extLst>
            <a:ext uri="{FF2B5EF4-FFF2-40B4-BE49-F238E27FC236}">
              <a16:creationId xmlns:a16="http://schemas.microsoft.com/office/drawing/2014/main" id="{1E347E44-2BD4-43B5-B141-7A0DADF91A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8" name="Shape 5">
          <a:extLst>
            <a:ext uri="{FF2B5EF4-FFF2-40B4-BE49-F238E27FC236}">
              <a16:creationId xmlns:a16="http://schemas.microsoft.com/office/drawing/2014/main" id="{5FF5DCFC-0C61-4F5D-A9D6-9A081106B0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9" name="Shape 5">
          <a:extLst>
            <a:ext uri="{FF2B5EF4-FFF2-40B4-BE49-F238E27FC236}">
              <a16:creationId xmlns:a16="http://schemas.microsoft.com/office/drawing/2014/main" id="{C452E36B-1245-48F6-9CD6-E2071A415A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0" name="Shape 5">
          <a:extLst>
            <a:ext uri="{FF2B5EF4-FFF2-40B4-BE49-F238E27FC236}">
              <a16:creationId xmlns:a16="http://schemas.microsoft.com/office/drawing/2014/main" id="{1AEFC43E-1B46-4BE2-9250-B1D42796E7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141" name="Shape 6">
          <a:extLst>
            <a:ext uri="{FF2B5EF4-FFF2-40B4-BE49-F238E27FC236}">
              <a16:creationId xmlns:a16="http://schemas.microsoft.com/office/drawing/2014/main" id="{17447DEA-66B3-46FA-A54D-C4A743E6450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2" name="Shape 5">
          <a:extLst>
            <a:ext uri="{FF2B5EF4-FFF2-40B4-BE49-F238E27FC236}">
              <a16:creationId xmlns:a16="http://schemas.microsoft.com/office/drawing/2014/main" id="{1A85A77D-57E6-4F6C-B507-7C6EC40B96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3" name="Shape 5">
          <a:extLst>
            <a:ext uri="{FF2B5EF4-FFF2-40B4-BE49-F238E27FC236}">
              <a16:creationId xmlns:a16="http://schemas.microsoft.com/office/drawing/2014/main" id="{0B95FE5E-07F0-4DE6-B05B-8BC3481F2F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4" name="Shape 5">
          <a:extLst>
            <a:ext uri="{FF2B5EF4-FFF2-40B4-BE49-F238E27FC236}">
              <a16:creationId xmlns:a16="http://schemas.microsoft.com/office/drawing/2014/main" id="{50E949F2-6B13-4177-B9D9-845947ABF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5" name="Shape 5">
          <a:extLst>
            <a:ext uri="{FF2B5EF4-FFF2-40B4-BE49-F238E27FC236}">
              <a16:creationId xmlns:a16="http://schemas.microsoft.com/office/drawing/2014/main" id="{97ACEEB6-0A88-480A-A1EE-1A4667BF3B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6" name="Shape 5">
          <a:extLst>
            <a:ext uri="{FF2B5EF4-FFF2-40B4-BE49-F238E27FC236}">
              <a16:creationId xmlns:a16="http://schemas.microsoft.com/office/drawing/2014/main" id="{2E986951-17B2-4E6A-85EC-C2744E4553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7" name="Shape 5">
          <a:extLst>
            <a:ext uri="{FF2B5EF4-FFF2-40B4-BE49-F238E27FC236}">
              <a16:creationId xmlns:a16="http://schemas.microsoft.com/office/drawing/2014/main" id="{E5E2A1E8-8C91-4E89-B805-4314927241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8" name="Shape 5">
          <a:extLst>
            <a:ext uri="{FF2B5EF4-FFF2-40B4-BE49-F238E27FC236}">
              <a16:creationId xmlns:a16="http://schemas.microsoft.com/office/drawing/2014/main" id="{C7346A63-CA8F-4624-80FA-9226100F5E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9" name="Shape 5">
          <a:extLst>
            <a:ext uri="{FF2B5EF4-FFF2-40B4-BE49-F238E27FC236}">
              <a16:creationId xmlns:a16="http://schemas.microsoft.com/office/drawing/2014/main" id="{34048BD8-A0A0-4B75-958A-42BF01F162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0" name="Shape 5">
          <a:extLst>
            <a:ext uri="{FF2B5EF4-FFF2-40B4-BE49-F238E27FC236}">
              <a16:creationId xmlns:a16="http://schemas.microsoft.com/office/drawing/2014/main" id="{E3711AB2-5D34-4091-9BBA-6DA14B4A06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1" name="Shape 5">
          <a:extLst>
            <a:ext uri="{FF2B5EF4-FFF2-40B4-BE49-F238E27FC236}">
              <a16:creationId xmlns:a16="http://schemas.microsoft.com/office/drawing/2014/main" id="{43471902-3561-494B-B874-9EE0253E1D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2" name="Shape 5">
          <a:extLst>
            <a:ext uri="{FF2B5EF4-FFF2-40B4-BE49-F238E27FC236}">
              <a16:creationId xmlns:a16="http://schemas.microsoft.com/office/drawing/2014/main" id="{4AF552F9-C601-4CBE-838C-9BEC7F346E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3" name="Shape 5">
          <a:extLst>
            <a:ext uri="{FF2B5EF4-FFF2-40B4-BE49-F238E27FC236}">
              <a16:creationId xmlns:a16="http://schemas.microsoft.com/office/drawing/2014/main" id="{A782B075-E957-4EA8-A5C9-FABB893990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4" name="Shape 5">
          <a:extLst>
            <a:ext uri="{FF2B5EF4-FFF2-40B4-BE49-F238E27FC236}">
              <a16:creationId xmlns:a16="http://schemas.microsoft.com/office/drawing/2014/main" id="{8D69F74A-47BC-4034-9FCE-D909BA01F6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5" name="Shape 5">
          <a:extLst>
            <a:ext uri="{FF2B5EF4-FFF2-40B4-BE49-F238E27FC236}">
              <a16:creationId xmlns:a16="http://schemas.microsoft.com/office/drawing/2014/main" id="{E2F57AA1-FB8A-41B2-BC7A-19E122AAFC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6" name="Shape 5">
          <a:extLst>
            <a:ext uri="{FF2B5EF4-FFF2-40B4-BE49-F238E27FC236}">
              <a16:creationId xmlns:a16="http://schemas.microsoft.com/office/drawing/2014/main" id="{C4302452-D9ED-4895-BA40-8E71EEF923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7" name="Shape 5">
          <a:extLst>
            <a:ext uri="{FF2B5EF4-FFF2-40B4-BE49-F238E27FC236}">
              <a16:creationId xmlns:a16="http://schemas.microsoft.com/office/drawing/2014/main" id="{EDFA2920-DDAB-41A8-BE4A-1BD290D347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8" name="Shape 5">
          <a:extLst>
            <a:ext uri="{FF2B5EF4-FFF2-40B4-BE49-F238E27FC236}">
              <a16:creationId xmlns:a16="http://schemas.microsoft.com/office/drawing/2014/main" id="{9BA510AF-32F8-46A6-8A69-1777D411FF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9" name="Shape 5">
          <a:extLst>
            <a:ext uri="{FF2B5EF4-FFF2-40B4-BE49-F238E27FC236}">
              <a16:creationId xmlns:a16="http://schemas.microsoft.com/office/drawing/2014/main" id="{AA2F4717-8C29-43E8-925A-503BE8AC3A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0" name="Shape 5">
          <a:extLst>
            <a:ext uri="{FF2B5EF4-FFF2-40B4-BE49-F238E27FC236}">
              <a16:creationId xmlns:a16="http://schemas.microsoft.com/office/drawing/2014/main" id="{18BE55C0-27A6-41BF-A854-70608076EB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1" name="Shape 5">
          <a:extLst>
            <a:ext uri="{FF2B5EF4-FFF2-40B4-BE49-F238E27FC236}">
              <a16:creationId xmlns:a16="http://schemas.microsoft.com/office/drawing/2014/main" id="{8C587AF2-8F75-413B-B62A-2502F2281E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2" name="Shape 5">
          <a:extLst>
            <a:ext uri="{FF2B5EF4-FFF2-40B4-BE49-F238E27FC236}">
              <a16:creationId xmlns:a16="http://schemas.microsoft.com/office/drawing/2014/main" id="{02189D88-FF6C-408B-A0B3-3DD1C68831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3" name="Shape 5">
          <a:extLst>
            <a:ext uri="{FF2B5EF4-FFF2-40B4-BE49-F238E27FC236}">
              <a16:creationId xmlns:a16="http://schemas.microsoft.com/office/drawing/2014/main" id="{7095AC04-2B25-45C0-ABF0-84F3120EE1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4" name="Shape 5">
          <a:extLst>
            <a:ext uri="{FF2B5EF4-FFF2-40B4-BE49-F238E27FC236}">
              <a16:creationId xmlns:a16="http://schemas.microsoft.com/office/drawing/2014/main" id="{DF8806B7-D739-4B29-9CC1-3E1AC21BAB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5" name="Shape 5">
          <a:extLst>
            <a:ext uri="{FF2B5EF4-FFF2-40B4-BE49-F238E27FC236}">
              <a16:creationId xmlns:a16="http://schemas.microsoft.com/office/drawing/2014/main" id="{FC232325-30EF-4768-97E7-BCD02EE3F4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6" name="Shape 5">
          <a:extLst>
            <a:ext uri="{FF2B5EF4-FFF2-40B4-BE49-F238E27FC236}">
              <a16:creationId xmlns:a16="http://schemas.microsoft.com/office/drawing/2014/main" id="{E329113E-88E1-40BF-8280-35413EA7E4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7" name="Shape 5">
          <a:extLst>
            <a:ext uri="{FF2B5EF4-FFF2-40B4-BE49-F238E27FC236}">
              <a16:creationId xmlns:a16="http://schemas.microsoft.com/office/drawing/2014/main" id="{1ADE3AB6-56A1-4162-BCC5-4114BBDF38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8" name="Shape 5">
          <a:extLst>
            <a:ext uri="{FF2B5EF4-FFF2-40B4-BE49-F238E27FC236}">
              <a16:creationId xmlns:a16="http://schemas.microsoft.com/office/drawing/2014/main" id="{4E489A41-2776-4D0D-BA03-471D7F877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9" name="Shape 5">
          <a:extLst>
            <a:ext uri="{FF2B5EF4-FFF2-40B4-BE49-F238E27FC236}">
              <a16:creationId xmlns:a16="http://schemas.microsoft.com/office/drawing/2014/main" id="{4E478E9D-3B68-4A28-AC22-93CA41A93A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0" name="Shape 5">
          <a:extLst>
            <a:ext uri="{FF2B5EF4-FFF2-40B4-BE49-F238E27FC236}">
              <a16:creationId xmlns:a16="http://schemas.microsoft.com/office/drawing/2014/main" id="{6154C382-A775-4DCC-A245-5BF54E72F5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1" name="Shape 5">
          <a:extLst>
            <a:ext uri="{FF2B5EF4-FFF2-40B4-BE49-F238E27FC236}">
              <a16:creationId xmlns:a16="http://schemas.microsoft.com/office/drawing/2014/main" id="{B5A82104-BAF1-4FEB-88D0-6FF102CDEB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2" name="Shape 5">
          <a:extLst>
            <a:ext uri="{FF2B5EF4-FFF2-40B4-BE49-F238E27FC236}">
              <a16:creationId xmlns:a16="http://schemas.microsoft.com/office/drawing/2014/main" id="{4034B716-1258-4DF3-A4FB-62F81DB6AE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3" name="Shape 5">
          <a:extLst>
            <a:ext uri="{FF2B5EF4-FFF2-40B4-BE49-F238E27FC236}">
              <a16:creationId xmlns:a16="http://schemas.microsoft.com/office/drawing/2014/main" id="{BDC9E949-1BD7-4F01-AD3C-E540D64BEF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4" name="Shape 5">
          <a:extLst>
            <a:ext uri="{FF2B5EF4-FFF2-40B4-BE49-F238E27FC236}">
              <a16:creationId xmlns:a16="http://schemas.microsoft.com/office/drawing/2014/main" id="{DCD5D24E-A823-4E48-8D63-74280D7A46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5" name="Shape 5">
          <a:extLst>
            <a:ext uri="{FF2B5EF4-FFF2-40B4-BE49-F238E27FC236}">
              <a16:creationId xmlns:a16="http://schemas.microsoft.com/office/drawing/2014/main" id="{847F699A-9BC8-4EC4-B2B5-2D93002C4A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6" name="Shape 5">
          <a:extLst>
            <a:ext uri="{FF2B5EF4-FFF2-40B4-BE49-F238E27FC236}">
              <a16:creationId xmlns:a16="http://schemas.microsoft.com/office/drawing/2014/main" id="{93730CF2-679A-4969-BFC1-45ED4F9386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7" name="Shape 5">
          <a:extLst>
            <a:ext uri="{FF2B5EF4-FFF2-40B4-BE49-F238E27FC236}">
              <a16:creationId xmlns:a16="http://schemas.microsoft.com/office/drawing/2014/main" id="{8DD22520-E750-4D6A-BFD6-17707E5EF3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8" name="Shape 5">
          <a:extLst>
            <a:ext uri="{FF2B5EF4-FFF2-40B4-BE49-F238E27FC236}">
              <a16:creationId xmlns:a16="http://schemas.microsoft.com/office/drawing/2014/main" id="{850CF94E-23B2-4814-967C-B9038E192C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9" name="Shape 5">
          <a:extLst>
            <a:ext uri="{FF2B5EF4-FFF2-40B4-BE49-F238E27FC236}">
              <a16:creationId xmlns:a16="http://schemas.microsoft.com/office/drawing/2014/main" id="{F937E53F-EAA5-4B24-B4EB-A2C2EA282F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0" name="Shape 5">
          <a:extLst>
            <a:ext uri="{FF2B5EF4-FFF2-40B4-BE49-F238E27FC236}">
              <a16:creationId xmlns:a16="http://schemas.microsoft.com/office/drawing/2014/main" id="{B280D1DB-F4B5-41C5-A221-0097F95ED0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1" name="Shape 5">
          <a:extLst>
            <a:ext uri="{FF2B5EF4-FFF2-40B4-BE49-F238E27FC236}">
              <a16:creationId xmlns:a16="http://schemas.microsoft.com/office/drawing/2014/main" id="{21290253-C45F-4CA0-86CD-99BF584F37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2" name="Shape 5">
          <a:extLst>
            <a:ext uri="{FF2B5EF4-FFF2-40B4-BE49-F238E27FC236}">
              <a16:creationId xmlns:a16="http://schemas.microsoft.com/office/drawing/2014/main" id="{BD48C318-8D17-496F-86C5-AAF9311CC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3" name="Shape 5">
          <a:extLst>
            <a:ext uri="{FF2B5EF4-FFF2-40B4-BE49-F238E27FC236}">
              <a16:creationId xmlns:a16="http://schemas.microsoft.com/office/drawing/2014/main" id="{B7FAD3F3-C555-4240-95DD-2506BD475D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4" name="Shape 5">
          <a:extLst>
            <a:ext uri="{FF2B5EF4-FFF2-40B4-BE49-F238E27FC236}">
              <a16:creationId xmlns:a16="http://schemas.microsoft.com/office/drawing/2014/main" id="{3D59986B-0DC3-4EF2-A3CE-4143310D1B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5" name="Shape 5">
          <a:extLst>
            <a:ext uri="{FF2B5EF4-FFF2-40B4-BE49-F238E27FC236}">
              <a16:creationId xmlns:a16="http://schemas.microsoft.com/office/drawing/2014/main" id="{5334D4F4-43A4-44A4-9DBE-605E19D59B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6" name="Shape 5">
          <a:extLst>
            <a:ext uri="{FF2B5EF4-FFF2-40B4-BE49-F238E27FC236}">
              <a16:creationId xmlns:a16="http://schemas.microsoft.com/office/drawing/2014/main" id="{9F87E48C-F7F8-40BA-9F4E-ECEDC5AA0E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7" name="Shape 5">
          <a:extLst>
            <a:ext uri="{FF2B5EF4-FFF2-40B4-BE49-F238E27FC236}">
              <a16:creationId xmlns:a16="http://schemas.microsoft.com/office/drawing/2014/main" id="{72179C36-7498-4BFD-9F8E-EC8BE16248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8" name="Shape 5">
          <a:extLst>
            <a:ext uri="{FF2B5EF4-FFF2-40B4-BE49-F238E27FC236}">
              <a16:creationId xmlns:a16="http://schemas.microsoft.com/office/drawing/2014/main" id="{084AF57E-72DF-4BD8-80EF-3DEA20F9FB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9" name="Shape 5">
          <a:extLst>
            <a:ext uri="{FF2B5EF4-FFF2-40B4-BE49-F238E27FC236}">
              <a16:creationId xmlns:a16="http://schemas.microsoft.com/office/drawing/2014/main" id="{2FF6EF20-C60C-4E00-BAC5-F98BCC0197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0" name="Shape 5">
          <a:extLst>
            <a:ext uri="{FF2B5EF4-FFF2-40B4-BE49-F238E27FC236}">
              <a16:creationId xmlns:a16="http://schemas.microsoft.com/office/drawing/2014/main" id="{C6C08DD3-BE4F-4782-BF20-EB58A528C1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1" name="Shape 5">
          <a:extLst>
            <a:ext uri="{FF2B5EF4-FFF2-40B4-BE49-F238E27FC236}">
              <a16:creationId xmlns:a16="http://schemas.microsoft.com/office/drawing/2014/main" id="{0E7DB3C7-1409-4BE5-AB7E-3AEF816E63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2" name="Shape 5">
          <a:extLst>
            <a:ext uri="{FF2B5EF4-FFF2-40B4-BE49-F238E27FC236}">
              <a16:creationId xmlns:a16="http://schemas.microsoft.com/office/drawing/2014/main" id="{295666E1-C4E8-499F-81B9-B2F88E5E90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3" name="Shape 5">
          <a:extLst>
            <a:ext uri="{FF2B5EF4-FFF2-40B4-BE49-F238E27FC236}">
              <a16:creationId xmlns:a16="http://schemas.microsoft.com/office/drawing/2014/main" id="{215F18FE-F1A5-4F4E-A3D0-2278E09442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4" name="Shape 5">
          <a:extLst>
            <a:ext uri="{FF2B5EF4-FFF2-40B4-BE49-F238E27FC236}">
              <a16:creationId xmlns:a16="http://schemas.microsoft.com/office/drawing/2014/main" id="{B39B84BE-5C9F-4C1B-A139-368F302F04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5" name="Shape 5">
          <a:extLst>
            <a:ext uri="{FF2B5EF4-FFF2-40B4-BE49-F238E27FC236}">
              <a16:creationId xmlns:a16="http://schemas.microsoft.com/office/drawing/2014/main" id="{D4F6B5E4-16A8-49BB-8FA2-7325107ADB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6" name="Shape 5">
          <a:extLst>
            <a:ext uri="{FF2B5EF4-FFF2-40B4-BE49-F238E27FC236}">
              <a16:creationId xmlns:a16="http://schemas.microsoft.com/office/drawing/2014/main" id="{3275EC99-67DF-4CB0-A910-9998B3616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7" name="Shape 5">
          <a:extLst>
            <a:ext uri="{FF2B5EF4-FFF2-40B4-BE49-F238E27FC236}">
              <a16:creationId xmlns:a16="http://schemas.microsoft.com/office/drawing/2014/main" id="{B30686A2-2DA7-479A-9A53-C071EBACE1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8" name="Shape 5">
          <a:extLst>
            <a:ext uri="{FF2B5EF4-FFF2-40B4-BE49-F238E27FC236}">
              <a16:creationId xmlns:a16="http://schemas.microsoft.com/office/drawing/2014/main" id="{44CA0480-2BB3-4C6C-9DE6-BF16E63F45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9" name="Shape 5">
          <a:extLst>
            <a:ext uri="{FF2B5EF4-FFF2-40B4-BE49-F238E27FC236}">
              <a16:creationId xmlns:a16="http://schemas.microsoft.com/office/drawing/2014/main" id="{34F6BA46-C7DB-402C-8010-C7BBFD5363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0" name="Shape 5">
          <a:extLst>
            <a:ext uri="{FF2B5EF4-FFF2-40B4-BE49-F238E27FC236}">
              <a16:creationId xmlns:a16="http://schemas.microsoft.com/office/drawing/2014/main" id="{7DE38A5A-0B20-46AD-B624-38D1E0F02C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1" name="Shape 5">
          <a:extLst>
            <a:ext uri="{FF2B5EF4-FFF2-40B4-BE49-F238E27FC236}">
              <a16:creationId xmlns:a16="http://schemas.microsoft.com/office/drawing/2014/main" id="{A920A720-FA70-40A3-BCEE-E05145D607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2" name="Shape 5">
          <a:extLst>
            <a:ext uri="{FF2B5EF4-FFF2-40B4-BE49-F238E27FC236}">
              <a16:creationId xmlns:a16="http://schemas.microsoft.com/office/drawing/2014/main" id="{0336E988-AF69-483E-A7FF-2F39D843D9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3" name="Shape 5">
          <a:extLst>
            <a:ext uri="{FF2B5EF4-FFF2-40B4-BE49-F238E27FC236}">
              <a16:creationId xmlns:a16="http://schemas.microsoft.com/office/drawing/2014/main" id="{28FE1B9B-FE6E-4AB8-B0D7-F9495364F3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4" name="Shape 5">
          <a:extLst>
            <a:ext uri="{FF2B5EF4-FFF2-40B4-BE49-F238E27FC236}">
              <a16:creationId xmlns:a16="http://schemas.microsoft.com/office/drawing/2014/main" id="{26EF7307-0291-4AAB-B4A6-DC0259D61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5" name="Shape 5">
          <a:extLst>
            <a:ext uri="{FF2B5EF4-FFF2-40B4-BE49-F238E27FC236}">
              <a16:creationId xmlns:a16="http://schemas.microsoft.com/office/drawing/2014/main" id="{BE461AA0-76FE-4801-A5AB-A9593BA3FE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6" name="Shape 5">
          <a:extLst>
            <a:ext uri="{FF2B5EF4-FFF2-40B4-BE49-F238E27FC236}">
              <a16:creationId xmlns:a16="http://schemas.microsoft.com/office/drawing/2014/main" id="{7B2525D3-659B-4E3E-ACC1-C8C3AFF129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7" name="Shape 5">
          <a:extLst>
            <a:ext uri="{FF2B5EF4-FFF2-40B4-BE49-F238E27FC236}">
              <a16:creationId xmlns:a16="http://schemas.microsoft.com/office/drawing/2014/main" id="{88C09A0B-FEA1-43B7-ABBB-621526165B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8" name="Shape 5">
          <a:extLst>
            <a:ext uri="{FF2B5EF4-FFF2-40B4-BE49-F238E27FC236}">
              <a16:creationId xmlns:a16="http://schemas.microsoft.com/office/drawing/2014/main" id="{4A9B8E6E-714C-46D0-BD06-95ADC2D8B0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9" name="Shape 5">
          <a:extLst>
            <a:ext uri="{FF2B5EF4-FFF2-40B4-BE49-F238E27FC236}">
              <a16:creationId xmlns:a16="http://schemas.microsoft.com/office/drawing/2014/main" id="{D0F3AA3D-25FA-4ABE-BBE2-F965E90683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0" name="Shape 5">
          <a:extLst>
            <a:ext uri="{FF2B5EF4-FFF2-40B4-BE49-F238E27FC236}">
              <a16:creationId xmlns:a16="http://schemas.microsoft.com/office/drawing/2014/main" id="{1BC0C13C-1FFE-4D8D-9B2D-B191442581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1" name="Shape 5">
          <a:extLst>
            <a:ext uri="{FF2B5EF4-FFF2-40B4-BE49-F238E27FC236}">
              <a16:creationId xmlns:a16="http://schemas.microsoft.com/office/drawing/2014/main" id="{E4251219-912E-43E5-BB00-D7A64733A1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2" name="Shape 5">
          <a:extLst>
            <a:ext uri="{FF2B5EF4-FFF2-40B4-BE49-F238E27FC236}">
              <a16:creationId xmlns:a16="http://schemas.microsoft.com/office/drawing/2014/main" id="{1E0E2DA4-2B33-4064-8EA8-39486BAB40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3" name="Shape 5">
          <a:extLst>
            <a:ext uri="{FF2B5EF4-FFF2-40B4-BE49-F238E27FC236}">
              <a16:creationId xmlns:a16="http://schemas.microsoft.com/office/drawing/2014/main" id="{490C5E23-7BED-4055-AB67-EA676FD3DB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4" name="Shape 5">
          <a:extLst>
            <a:ext uri="{FF2B5EF4-FFF2-40B4-BE49-F238E27FC236}">
              <a16:creationId xmlns:a16="http://schemas.microsoft.com/office/drawing/2014/main" id="{562267A1-A41C-4CD5-9D7C-845491EA35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5" name="Shape 5">
          <a:extLst>
            <a:ext uri="{FF2B5EF4-FFF2-40B4-BE49-F238E27FC236}">
              <a16:creationId xmlns:a16="http://schemas.microsoft.com/office/drawing/2014/main" id="{46F5BB20-9FEC-481B-B5C4-45CF0E9151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6" name="Shape 5">
          <a:extLst>
            <a:ext uri="{FF2B5EF4-FFF2-40B4-BE49-F238E27FC236}">
              <a16:creationId xmlns:a16="http://schemas.microsoft.com/office/drawing/2014/main" id="{7A011FC5-1552-4AA3-9D73-DE7EEF9B6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7" name="Shape 5">
          <a:extLst>
            <a:ext uri="{FF2B5EF4-FFF2-40B4-BE49-F238E27FC236}">
              <a16:creationId xmlns:a16="http://schemas.microsoft.com/office/drawing/2014/main" id="{AE76659F-98C5-4607-8D3B-B2A38F54DC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8" name="Shape 5">
          <a:extLst>
            <a:ext uri="{FF2B5EF4-FFF2-40B4-BE49-F238E27FC236}">
              <a16:creationId xmlns:a16="http://schemas.microsoft.com/office/drawing/2014/main" id="{DD81AB39-9258-40C6-AA21-C6E1497518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9" name="Shape 5">
          <a:extLst>
            <a:ext uri="{FF2B5EF4-FFF2-40B4-BE49-F238E27FC236}">
              <a16:creationId xmlns:a16="http://schemas.microsoft.com/office/drawing/2014/main" id="{6DE15C1A-B6A0-432A-8168-56E0FD31BA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0" name="Shape 5">
          <a:extLst>
            <a:ext uri="{FF2B5EF4-FFF2-40B4-BE49-F238E27FC236}">
              <a16:creationId xmlns:a16="http://schemas.microsoft.com/office/drawing/2014/main" id="{79428B8B-C34A-4A42-800B-96E1149565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1" name="Shape 5">
          <a:extLst>
            <a:ext uri="{FF2B5EF4-FFF2-40B4-BE49-F238E27FC236}">
              <a16:creationId xmlns:a16="http://schemas.microsoft.com/office/drawing/2014/main" id="{FF32B0AB-50BC-4F53-A9B9-2212B996CD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2" name="Shape 5">
          <a:extLst>
            <a:ext uri="{FF2B5EF4-FFF2-40B4-BE49-F238E27FC236}">
              <a16:creationId xmlns:a16="http://schemas.microsoft.com/office/drawing/2014/main" id="{959D1BC8-2937-4502-BBBE-ED959419F1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3" name="Shape 5">
          <a:extLst>
            <a:ext uri="{FF2B5EF4-FFF2-40B4-BE49-F238E27FC236}">
              <a16:creationId xmlns:a16="http://schemas.microsoft.com/office/drawing/2014/main" id="{5C654DBA-A2E6-43C0-AF86-B79FA1A60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4" name="Shape 5">
          <a:extLst>
            <a:ext uri="{FF2B5EF4-FFF2-40B4-BE49-F238E27FC236}">
              <a16:creationId xmlns:a16="http://schemas.microsoft.com/office/drawing/2014/main" id="{C7FD6518-C186-4F77-B280-409DC91AB8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5" name="Shape 5">
          <a:extLst>
            <a:ext uri="{FF2B5EF4-FFF2-40B4-BE49-F238E27FC236}">
              <a16:creationId xmlns:a16="http://schemas.microsoft.com/office/drawing/2014/main" id="{1C16BABA-C03E-4667-AC5D-70343F44CC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6" name="Shape 5">
          <a:extLst>
            <a:ext uri="{FF2B5EF4-FFF2-40B4-BE49-F238E27FC236}">
              <a16:creationId xmlns:a16="http://schemas.microsoft.com/office/drawing/2014/main" id="{225DD5D7-D207-41C2-997A-F535226313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7" name="Shape 5">
          <a:extLst>
            <a:ext uri="{FF2B5EF4-FFF2-40B4-BE49-F238E27FC236}">
              <a16:creationId xmlns:a16="http://schemas.microsoft.com/office/drawing/2014/main" id="{5B713F99-0AB9-4541-AB98-583167941D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8" name="Shape 5">
          <a:extLst>
            <a:ext uri="{FF2B5EF4-FFF2-40B4-BE49-F238E27FC236}">
              <a16:creationId xmlns:a16="http://schemas.microsoft.com/office/drawing/2014/main" id="{AD76761D-8969-478B-98ED-DDA7AA5433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9" name="Shape 5">
          <a:extLst>
            <a:ext uri="{FF2B5EF4-FFF2-40B4-BE49-F238E27FC236}">
              <a16:creationId xmlns:a16="http://schemas.microsoft.com/office/drawing/2014/main" id="{DD8E6CA1-C552-4819-BA03-F0728A2805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30" name="Shape 5">
          <a:extLst>
            <a:ext uri="{FF2B5EF4-FFF2-40B4-BE49-F238E27FC236}">
              <a16:creationId xmlns:a16="http://schemas.microsoft.com/office/drawing/2014/main" id="{7EED69CC-E7BB-4F2C-A417-2A3FCA1317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31" name="Shape 5">
          <a:extLst>
            <a:ext uri="{FF2B5EF4-FFF2-40B4-BE49-F238E27FC236}">
              <a16:creationId xmlns:a16="http://schemas.microsoft.com/office/drawing/2014/main" id="{36CA6FBE-E0E9-4DE2-929B-86A7A0B23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232" name="Shape 6">
          <a:extLst>
            <a:ext uri="{FF2B5EF4-FFF2-40B4-BE49-F238E27FC236}">
              <a16:creationId xmlns:a16="http://schemas.microsoft.com/office/drawing/2014/main" id="{16F9780E-C187-4823-B6FE-CB7E34FCB6C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233" name="Shape 6">
          <a:extLst>
            <a:ext uri="{FF2B5EF4-FFF2-40B4-BE49-F238E27FC236}">
              <a16:creationId xmlns:a16="http://schemas.microsoft.com/office/drawing/2014/main" id="{A954D344-744D-45F6-8DAC-F13738D277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4" name="Shape 4">
          <a:extLst>
            <a:ext uri="{FF2B5EF4-FFF2-40B4-BE49-F238E27FC236}">
              <a16:creationId xmlns:a16="http://schemas.microsoft.com/office/drawing/2014/main" id="{7D0F47CE-227A-4320-8BEB-EFC5304103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5" name="Shape 4">
          <a:extLst>
            <a:ext uri="{FF2B5EF4-FFF2-40B4-BE49-F238E27FC236}">
              <a16:creationId xmlns:a16="http://schemas.microsoft.com/office/drawing/2014/main" id="{0FA67B69-B2F6-4C7D-BCAF-5D78F7FFE5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6" name="Shape 4">
          <a:extLst>
            <a:ext uri="{FF2B5EF4-FFF2-40B4-BE49-F238E27FC236}">
              <a16:creationId xmlns:a16="http://schemas.microsoft.com/office/drawing/2014/main" id="{92DE68E9-5366-429B-AD5C-D0724639E9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7" name="Shape 4">
          <a:extLst>
            <a:ext uri="{FF2B5EF4-FFF2-40B4-BE49-F238E27FC236}">
              <a16:creationId xmlns:a16="http://schemas.microsoft.com/office/drawing/2014/main" id="{34BCEF6D-E52A-4136-83BD-5C8B78C011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8" name="Shape 4">
          <a:extLst>
            <a:ext uri="{FF2B5EF4-FFF2-40B4-BE49-F238E27FC236}">
              <a16:creationId xmlns:a16="http://schemas.microsoft.com/office/drawing/2014/main" id="{63FE1331-118D-4E42-951F-584664AFCF2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9" name="Shape 4">
          <a:extLst>
            <a:ext uri="{FF2B5EF4-FFF2-40B4-BE49-F238E27FC236}">
              <a16:creationId xmlns:a16="http://schemas.microsoft.com/office/drawing/2014/main" id="{CFC34F99-5FE0-4476-9DFB-A0E5414EA3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0" name="Shape 4">
          <a:extLst>
            <a:ext uri="{FF2B5EF4-FFF2-40B4-BE49-F238E27FC236}">
              <a16:creationId xmlns:a16="http://schemas.microsoft.com/office/drawing/2014/main" id="{A30F00BC-BA6B-4E03-85BA-93EC1760DF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1" name="Shape 4">
          <a:extLst>
            <a:ext uri="{FF2B5EF4-FFF2-40B4-BE49-F238E27FC236}">
              <a16:creationId xmlns:a16="http://schemas.microsoft.com/office/drawing/2014/main" id="{F237D264-3E32-460E-B0FC-A2995BE9F5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2" name="Shape 4">
          <a:extLst>
            <a:ext uri="{FF2B5EF4-FFF2-40B4-BE49-F238E27FC236}">
              <a16:creationId xmlns:a16="http://schemas.microsoft.com/office/drawing/2014/main" id="{C90DE6F4-42CB-4E53-97EE-2D812E6F9A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3" name="Shape 4">
          <a:extLst>
            <a:ext uri="{FF2B5EF4-FFF2-40B4-BE49-F238E27FC236}">
              <a16:creationId xmlns:a16="http://schemas.microsoft.com/office/drawing/2014/main" id="{62324196-D7DA-49EE-BAA5-C63949A2E2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4" name="Shape 4">
          <a:extLst>
            <a:ext uri="{FF2B5EF4-FFF2-40B4-BE49-F238E27FC236}">
              <a16:creationId xmlns:a16="http://schemas.microsoft.com/office/drawing/2014/main" id="{2AABBDBA-E94F-4119-96E3-951D65D0B5D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5" name="Shape 4">
          <a:extLst>
            <a:ext uri="{FF2B5EF4-FFF2-40B4-BE49-F238E27FC236}">
              <a16:creationId xmlns:a16="http://schemas.microsoft.com/office/drawing/2014/main" id="{F7330BAF-5D5B-4AF7-9C70-ECB6247731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6" name="Shape 4">
          <a:extLst>
            <a:ext uri="{FF2B5EF4-FFF2-40B4-BE49-F238E27FC236}">
              <a16:creationId xmlns:a16="http://schemas.microsoft.com/office/drawing/2014/main" id="{177CCA3E-D2A2-4EB7-AF81-FD663219C3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7" name="Shape 4">
          <a:extLst>
            <a:ext uri="{FF2B5EF4-FFF2-40B4-BE49-F238E27FC236}">
              <a16:creationId xmlns:a16="http://schemas.microsoft.com/office/drawing/2014/main" id="{8B304ED7-68F2-4B6F-A740-6EB10C9409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8" name="Shape 4">
          <a:extLst>
            <a:ext uri="{FF2B5EF4-FFF2-40B4-BE49-F238E27FC236}">
              <a16:creationId xmlns:a16="http://schemas.microsoft.com/office/drawing/2014/main" id="{FB4C8A3C-EE67-4AA8-AB55-F842B8E60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49" name="Shape 5">
          <a:extLst>
            <a:ext uri="{FF2B5EF4-FFF2-40B4-BE49-F238E27FC236}">
              <a16:creationId xmlns:a16="http://schemas.microsoft.com/office/drawing/2014/main" id="{0BE79EA4-B4B2-4AA9-BABD-38318D14FB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0" name="Shape 5">
          <a:extLst>
            <a:ext uri="{FF2B5EF4-FFF2-40B4-BE49-F238E27FC236}">
              <a16:creationId xmlns:a16="http://schemas.microsoft.com/office/drawing/2014/main" id="{C577E12B-4EDE-464E-BEC6-7704259303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1" name="Shape 5">
          <a:extLst>
            <a:ext uri="{FF2B5EF4-FFF2-40B4-BE49-F238E27FC236}">
              <a16:creationId xmlns:a16="http://schemas.microsoft.com/office/drawing/2014/main" id="{E36EF92A-6B3D-4930-96FC-E5A7C68067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2" name="Shape 5">
          <a:extLst>
            <a:ext uri="{FF2B5EF4-FFF2-40B4-BE49-F238E27FC236}">
              <a16:creationId xmlns:a16="http://schemas.microsoft.com/office/drawing/2014/main" id="{842390FF-C030-4F33-8407-B59E6E6D16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3" name="Shape 5">
          <a:extLst>
            <a:ext uri="{FF2B5EF4-FFF2-40B4-BE49-F238E27FC236}">
              <a16:creationId xmlns:a16="http://schemas.microsoft.com/office/drawing/2014/main" id="{C230A3A3-29E6-41F9-8B77-7F05D239E9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4" name="Shape 5">
          <a:extLst>
            <a:ext uri="{FF2B5EF4-FFF2-40B4-BE49-F238E27FC236}">
              <a16:creationId xmlns:a16="http://schemas.microsoft.com/office/drawing/2014/main" id="{AF416783-9DFF-4304-BDB1-918D8CB2B6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5" name="Shape 5">
          <a:extLst>
            <a:ext uri="{FF2B5EF4-FFF2-40B4-BE49-F238E27FC236}">
              <a16:creationId xmlns:a16="http://schemas.microsoft.com/office/drawing/2014/main" id="{0D270C85-5D13-47F6-B842-8F8D305DD2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6" name="Shape 5">
          <a:extLst>
            <a:ext uri="{FF2B5EF4-FFF2-40B4-BE49-F238E27FC236}">
              <a16:creationId xmlns:a16="http://schemas.microsoft.com/office/drawing/2014/main" id="{50102D6B-14DE-4800-9319-3CB4C20D63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7" name="Shape 5">
          <a:extLst>
            <a:ext uri="{FF2B5EF4-FFF2-40B4-BE49-F238E27FC236}">
              <a16:creationId xmlns:a16="http://schemas.microsoft.com/office/drawing/2014/main" id="{50E2C5DB-28D9-427E-AC84-538E29130F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8" name="Shape 5">
          <a:extLst>
            <a:ext uri="{FF2B5EF4-FFF2-40B4-BE49-F238E27FC236}">
              <a16:creationId xmlns:a16="http://schemas.microsoft.com/office/drawing/2014/main" id="{6613D596-F7D6-40E2-BEDA-D0A1385801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9" name="Shape 5">
          <a:extLst>
            <a:ext uri="{FF2B5EF4-FFF2-40B4-BE49-F238E27FC236}">
              <a16:creationId xmlns:a16="http://schemas.microsoft.com/office/drawing/2014/main" id="{893E66D3-53B4-4834-B785-F206AB02E9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0" name="Shape 5">
          <a:extLst>
            <a:ext uri="{FF2B5EF4-FFF2-40B4-BE49-F238E27FC236}">
              <a16:creationId xmlns:a16="http://schemas.microsoft.com/office/drawing/2014/main" id="{B346DFE1-FE68-469F-B476-D39BC005D8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1" name="Shape 5">
          <a:extLst>
            <a:ext uri="{FF2B5EF4-FFF2-40B4-BE49-F238E27FC236}">
              <a16:creationId xmlns:a16="http://schemas.microsoft.com/office/drawing/2014/main" id="{DF12C59E-2B51-480F-8AAF-638804F5F8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2" name="Shape 5">
          <a:extLst>
            <a:ext uri="{FF2B5EF4-FFF2-40B4-BE49-F238E27FC236}">
              <a16:creationId xmlns:a16="http://schemas.microsoft.com/office/drawing/2014/main" id="{5F65E112-44DF-47C7-83BC-3AD38C9D3C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3" name="Shape 5">
          <a:extLst>
            <a:ext uri="{FF2B5EF4-FFF2-40B4-BE49-F238E27FC236}">
              <a16:creationId xmlns:a16="http://schemas.microsoft.com/office/drawing/2014/main" id="{B827CFC5-9F13-430A-98EC-BCCD980074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4" name="Shape 5">
          <a:extLst>
            <a:ext uri="{FF2B5EF4-FFF2-40B4-BE49-F238E27FC236}">
              <a16:creationId xmlns:a16="http://schemas.microsoft.com/office/drawing/2014/main" id="{301773B6-27B2-4B0F-961F-97055B1F06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5" name="Shape 4">
          <a:extLst>
            <a:ext uri="{FF2B5EF4-FFF2-40B4-BE49-F238E27FC236}">
              <a16:creationId xmlns:a16="http://schemas.microsoft.com/office/drawing/2014/main" id="{9892DDDA-9760-4CEE-9E40-E16378446C5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6" name="Shape 4">
          <a:extLst>
            <a:ext uri="{FF2B5EF4-FFF2-40B4-BE49-F238E27FC236}">
              <a16:creationId xmlns:a16="http://schemas.microsoft.com/office/drawing/2014/main" id="{A53F2704-04CD-48AA-BE7B-B9EF20385B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7" name="Shape 4">
          <a:extLst>
            <a:ext uri="{FF2B5EF4-FFF2-40B4-BE49-F238E27FC236}">
              <a16:creationId xmlns:a16="http://schemas.microsoft.com/office/drawing/2014/main" id="{BDC07565-4248-436B-9A87-0503C89309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8" name="Shape 4">
          <a:extLst>
            <a:ext uri="{FF2B5EF4-FFF2-40B4-BE49-F238E27FC236}">
              <a16:creationId xmlns:a16="http://schemas.microsoft.com/office/drawing/2014/main" id="{213B9FA7-F549-4D45-A73A-6675CAE00E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9" name="Shape 4">
          <a:extLst>
            <a:ext uri="{FF2B5EF4-FFF2-40B4-BE49-F238E27FC236}">
              <a16:creationId xmlns:a16="http://schemas.microsoft.com/office/drawing/2014/main" id="{D7955A19-4803-4092-A026-31DA709F39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0" name="Shape 4">
          <a:extLst>
            <a:ext uri="{FF2B5EF4-FFF2-40B4-BE49-F238E27FC236}">
              <a16:creationId xmlns:a16="http://schemas.microsoft.com/office/drawing/2014/main" id="{CC32C9B9-CADA-4E57-A0EC-72A640F9E68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1" name="Shape 4">
          <a:extLst>
            <a:ext uri="{FF2B5EF4-FFF2-40B4-BE49-F238E27FC236}">
              <a16:creationId xmlns:a16="http://schemas.microsoft.com/office/drawing/2014/main" id="{9654250C-7DFA-4DC5-A859-11818D9E58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2" name="Shape 4">
          <a:extLst>
            <a:ext uri="{FF2B5EF4-FFF2-40B4-BE49-F238E27FC236}">
              <a16:creationId xmlns:a16="http://schemas.microsoft.com/office/drawing/2014/main" id="{2F1742BD-393D-4F90-BAF0-CC64EFAB40B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3" name="Shape 4">
          <a:extLst>
            <a:ext uri="{FF2B5EF4-FFF2-40B4-BE49-F238E27FC236}">
              <a16:creationId xmlns:a16="http://schemas.microsoft.com/office/drawing/2014/main" id="{39993F87-FEED-4533-9C99-BB4EFC63C5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4" name="Shape 4">
          <a:extLst>
            <a:ext uri="{FF2B5EF4-FFF2-40B4-BE49-F238E27FC236}">
              <a16:creationId xmlns:a16="http://schemas.microsoft.com/office/drawing/2014/main" id="{C190D7A0-15F6-4475-A7C8-C4923737FB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5" name="Shape 4">
          <a:extLst>
            <a:ext uri="{FF2B5EF4-FFF2-40B4-BE49-F238E27FC236}">
              <a16:creationId xmlns:a16="http://schemas.microsoft.com/office/drawing/2014/main" id="{93F97B32-70C9-4C1F-9D84-930442FBBE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6" name="Shape 4">
          <a:extLst>
            <a:ext uri="{FF2B5EF4-FFF2-40B4-BE49-F238E27FC236}">
              <a16:creationId xmlns:a16="http://schemas.microsoft.com/office/drawing/2014/main" id="{6F666FCC-4E21-401D-AFF4-4E8DD694E3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7" name="Shape 4">
          <a:extLst>
            <a:ext uri="{FF2B5EF4-FFF2-40B4-BE49-F238E27FC236}">
              <a16:creationId xmlns:a16="http://schemas.microsoft.com/office/drawing/2014/main" id="{C29538CC-619A-4D4B-8412-37F453E63A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8" name="Shape 4">
          <a:extLst>
            <a:ext uri="{FF2B5EF4-FFF2-40B4-BE49-F238E27FC236}">
              <a16:creationId xmlns:a16="http://schemas.microsoft.com/office/drawing/2014/main" id="{525F9F87-7401-4CC6-9154-0C097DA646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9" name="Shape 4">
          <a:extLst>
            <a:ext uri="{FF2B5EF4-FFF2-40B4-BE49-F238E27FC236}">
              <a16:creationId xmlns:a16="http://schemas.microsoft.com/office/drawing/2014/main" id="{B871CC13-30EE-4649-890A-7C88C03183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0" name="Shape 5">
          <a:extLst>
            <a:ext uri="{FF2B5EF4-FFF2-40B4-BE49-F238E27FC236}">
              <a16:creationId xmlns:a16="http://schemas.microsoft.com/office/drawing/2014/main" id="{731D2CAC-667E-4C3E-B530-D06D09EFC2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1" name="Shape 5">
          <a:extLst>
            <a:ext uri="{FF2B5EF4-FFF2-40B4-BE49-F238E27FC236}">
              <a16:creationId xmlns:a16="http://schemas.microsoft.com/office/drawing/2014/main" id="{805AA7A0-510F-4B8A-AED4-AE4602021C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2" name="Shape 5">
          <a:extLst>
            <a:ext uri="{FF2B5EF4-FFF2-40B4-BE49-F238E27FC236}">
              <a16:creationId xmlns:a16="http://schemas.microsoft.com/office/drawing/2014/main" id="{17B78FAA-EE44-45E8-8CB2-07F3DEFE75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3" name="Shape 5">
          <a:extLst>
            <a:ext uri="{FF2B5EF4-FFF2-40B4-BE49-F238E27FC236}">
              <a16:creationId xmlns:a16="http://schemas.microsoft.com/office/drawing/2014/main" id="{76292B7A-A6E2-4636-A870-2F9BD7A74E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4" name="Shape 5">
          <a:extLst>
            <a:ext uri="{FF2B5EF4-FFF2-40B4-BE49-F238E27FC236}">
              <a16:creationId xmlns:a16="http://schemas.microsoft.com/office/drawing/2014/main" id="{540A95BC-6B53-4441-806F-2FAEE364A3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5" name="Shape 5">
          <a:extLst>
            <a:ext uri="{FF2B5EF4-FFF2-40B4-BE49-F238E27FC236}">
              <a16:creationId xmlns:a16="http://schemas.microsoft.com/office/drawing/2014/main" id="{BA0A93BF-6D1F-4D73-9A4A-BF1AD486F3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6" name="Shape 5">
          <a:extLst>
            <a:ext uri="{FF2B5EF4-FFF2-40B4-BE49-F238E27FC236}">
              <a16:creationId xmlns:a16="http://schemas.microsoft.com/office/drawing/2014/main" id="{DCCEE226-BD2E-4005-B9C6-3F77E346F4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7" name="Shape 5">
          <a:extLst>
            <a:ext uri="{FF2B5EF4-FFF2-40B4-BE49-F238E27FC236}">
              <a16:creationId xmlns:a16="http://schemas.microsoft.com/office/drawing/2014/main" id="{54A7A4EF-FDF5-49B1-A95F-D34CCD179A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8" name="Shape 5">
          <a:extLst>
            <a:ext uri="{FF2B5EF4-FFF2-40B4-BE49-F238E27FC236}">
              <a16:creationId xmlns:a16="http://schemas.microsoft.com/office/drawing/2014/main" id="{1BF1DD76-DB30-4E93-88DC-184A9C43AC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9" name="Shape 5">
          <a:extLst>
            <a:ext uri="{FF2B5EF4-FFF2-40B4-BE49-F238E27FC236}">
              <a16:creationId xmlns:a16="http://schemas.microsoft.com/office/drawing/2014/main" id="{9A748069-8852-449D-95FC-56328BD6AD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0" name="Shape 5">
          <a:extLst>
            <a:ext uri="{FF2B5EF4-FFF2-40B4-BE49-F238E27FC236}">
              <a16:creationId xmlns:a16="http://schemas.microsoft.com/office/drawing/2014/main" id="{7DFF39FE-300E-4ED7-A0E2-4A4F5D373D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1" name="Shape 5">
          <a:extLst>
            <a:ext uri="{FF2B5EF4-FFF2-40B4-BE49-F238E27FC236}">
              <a16:creationId xmlns:a16="http://schemas.microsoft.com/office/drawing/2014/main" id="{A4984F1F-C097-4A07-A270-FBFAF276B4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2" name="Shape 5">
          <a:extLst>
            <a:ext uri="{FF2B5EF4-FFF2-40B4-BE49-F238E27FC236}">
              <a16:creationId xmlns:a16="http://schemas.microsoft.com/office/drawing/2014/main" id="{626EA698-DB00-4517-B8A6-D3F28F1EC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3" name="Shape 5">
          <a:extLst>
            <a:ext uri="{FF2B5EF4-FFF2-40B4-BE49-F238E27FC236}">
              <a16:creationId xmlns:a16="http://schemas.microsoft.com/office/drawing/2014/main" id="{01F1720B-108B-4167-97A3-74018EBEAE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4" name="Shape 5">
          <a:extLst>
            <a:ext uri="{FF2B5EF4-FFF2-40B4-BE49-F238E27FC236}">
              <a16:creationId xmlns:a16="http://schemas.microsoft.com/office/drawing/2014/main" id="{906BACCD-B378-4555-841A-3D5E6D05B5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5" name="Shape 5">
          <a:extLst>
            <a:ext uri="{FF2B5EF4-FFF2-40B4-BE49-F238E27FC236}">
              <a16:creationId xmlns:a16="http://schemas.microsoft.com/office/drawing/2014/main" id="{D8E7F325-F6B9-4DEE-A9DB-0C96B0AFEE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6" name="Shape 4">
          <a:extLst>
            <a:ext uri="{FF2B5EF4-FFF2-40B4-BE49-F238E27FC236}">
              <a16:creationId xmlns:a16="http://schemas.microsoft.com/office/drawing/2014/main" id="{56B7176C-BF4C-4F4E-96D6-986BFFD554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7" name="Shape 4">
          <a:extLst>
            <a:ext uri="{FF2B5EF4-FFF2-40B4-BE49-F238E27FC236}">
              <a16:creationId xmlns:a16="http://schemas.microsoft.com/office/drawing/2014/main" id="{702E2C76-724F-4702-8086-89C39A3791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8" name="Shape 4">
          <a:extLst>
            <a:ext uri="{FF2B5EF4-FFF2-40B4-BE49-F238E27FC236}">
              <a16:creationId xmlns:a16="http://schemas.microsoft.com/office/drawing/2014/main" id="{D5A259DB-2C88-41E2-8547-6452144676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9" name="Shape 4">
          <a:extLst>
            <a:ext uri="{FF2B5EF4-FFF2-40B4-BE49-F238E27FC236}">
              <a16:creationId xmlns:a16="http://schemas.microsoft.com/office/drawing/2014/main" id="{E1CA692C-43B3-4EB8-9A11-C193FEA9AAF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0" name="Shape 4">
          <a:extLst>
            <a:ext uri="{FF2B5EF4-FFF2-40B4-BE49-F238E27FC236}">
              <a16:creationId xmlns:a16="http://schemas.microsoft.com/office/drawing/2014/main" id="{7D9A4E3F-940D-4A42-BD49-1B2D6AA218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1" name="Shape 4">
          <a:extLst>
            <a:ext uri="{FF2B5EF4-FFF2-40B4-BE49-F238E27FC236}">
              <a16:creationId xmlns:a16="http://schemas.microsoft.com/office/drawing/2014/main" id="{F149A2ED-AE4E-4DBB-975E-70186AB61A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2" name="Shape 4">
          <a:extLst>
            <a:ext uri="{FF2B5EF4-FFF2-40B4-BE49-F238E27FC236}">
              <a16:creationId xmlns:a16="http://schemas.microsoft.com/office/drawing/2014/main" id="{D863707E-987E-435E-AA81-82BA2EAE12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3" name="Shape 4">
          <a:extLst>
            <a:ext uri="{FF2B5EF4-FFF2-40B4-BE49-F238E27FC236}">
              <a16:creationId xmlns:a16="http://schemas.microsoft.com/office/drawing/2014/main" id="{13A40F65-2936-467B-9414-226489BB72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4" name="Shape 4">
          <a:extLst>
            <a:ext uri="{FF2B5EF4-FFF2-40B4-BE49-F238E27FC236}">
              <a16:creationId xmlns:a16="http://schemas.microsoft.com/office/drawing/2014/main" id="{65727A79-B3F8-4C4F-96D5-969704DD97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5" name="Shape 4">
          <a:extLst>
            <a:ext uri="{FF2B5EF4-FFF2-40B4-BE49-F238E27FC236}">
              <a16:creationId xmlns:a16="http://schemas.microsoft.com/office/drawing/2014/main" id="{020BABA5-0462-45F2-B74B-D138EE5CB1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6" name="Shape 4">
          <a:extLst>
            <a:ext uri="{FF2B5EF4-FFF2-40B4-BE49-F238E27FC236}">
              <a16:creationId xmlns:a16="http://schemas.microsoft.com/office/drawing/2014/main" id="{FC7822E2-C86E-429B-A246-C40542174FA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7" name="Shape 4">
          <a:extLst>
            <a:ext uri="{FF2B5EF4-FFF2-40B4-BE49-F238E27FC236}">
              <a16:creationId xmlns:a16="http://schemas.microsoft.com/office/drawing/2014/main" id="{68C03D47-29D9-4327-8CB7-1663776E1A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8" name="Shape 4">
          <a:extLst>
            <a:ext uri="{FF2B5EF4-FFF2-40B4-BE49-F238E27FC236}">
              <a16:creationId xmlns:a16="http://schemas.microsoft.com/office/drawing/2014/main" id="{CBE479ED-B7DA-41CF-B39B-15187AF576B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9" name="Shape 4">
          <a:extLst>
            <a:ext uri="{FF2B5EF4-FFF2-40B4-BE49-F238E27FC236}">
              <a16:creationId xmlns:a16="http://schemas.microsoft.com/office/drawing/2014/main" id="{D8991DC5-17DB-47D0-BB13-83C2D7ADC3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10" name="Shape 4">
          <a:extLst>
            <a:ext uri="{FF2B5EF4-FFF2-40B4-BE49-F238E27FC236}">
              <a16:creationId xmlns:a16="http://schemas.microsoft.com/office/drawing/2014/main" id="{1D38A1F1-810A-4F46-A220-D40E8E0EC8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1" name="Shape 5">
          <a:extLst>
            <a:ext uri="{FF2B5EF4-FFF2-40B4-BE49-F238E27FC236}">
              <a16:creationId xmlns:a16="http://schemas.microsoft.com/office/drawing/2014/main" id="{31C2F636-C1CB-4B38-846F-16A2360E4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2" name="Shape 5">
          <a:extLst>
            <a:ext uri="{FF2B5EF4-FFF2-40B4-BE49-F238E27FC236}">
              <a16:creationId xmlns:a16="http://schemas.microsoft.com/office/drawing/2014/main" id="{53DC3D8F-3BF3-467A-96B9-F06270F325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3" name="Shape 5">
          <a:extLst>
            <a:ext uri="{FF2B5EF4-FFF2-40B4-BE49-F238E27FC236}">
              <a16:creationId xmlns:a16="http://schemas.microsoft.com/office/drawing/2014/main" id="{F73E3B83-5D05-4BC3-A6C9-D5D3A5EEEF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4" name="Shape 5">
          <a:extLst>
            <a:ext uri="{FF2B5EF4-FFF2-40B4-BE49-F238E27FC236}">
              <a16:creationId xmlns:a16="http://schemas.microsoft.com/office/drawing/2014/main" id="{5F1C7CDE-D57A-45C4-B538-25BA3A50B6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5" name="Shape 5">
          <a:extLst>
            <a:ext uri="{FF2B5EF4-FFF2-40B4-BE49-F238E27FC236}">
              <a16:creationId xmlns:a16="http://schemas.microsoft.com/office/drawing/2014/main" id="{E8CC8849-0BF5-4FF3-846A-D462267996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6" name="Shape 5">
          <a:extLst>
            <a:ext uri="{FF2B5EF4-FFF2-40B4-BE49-F238E27FC236}">
              <a16:creationId xmlns:a16="http://schemas.microsoft.com/office/drawing/2014/main" id="{CD2C2C6D-85F7-4AB9-BA77-944D7ECE9E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7" name="Shape 5">
          <a:extLst>
            <a:ext uri="{FF2B5EF4-FFF2-40B4-BE49-F238E27FC236}">
              <a16:creationId xmlns:a16="http://schemas.microsoft.com/office/drawing/2014/main" id="{9FCFF11D-DBAA-4C4A-95C8-DCD57397BA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8" name="Shape 5">
          <a:extLst>
            <a:ext uri="{FF2B5EF4-FFF2-40B4-BE49-F238E27FC236}">
              <a16:creationId xmlns:a16="http://schemas.microsoft.com/office/drawing/2014/main" id="{BE63E7E3-206D-43AA-9550-0E20AB799A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9" name="Shape 5">
          <a:extLst>
            <a:ext uri="{FF2B5EF4-FFF2-40B4-BE49-F238E27FC236}">
              <a16:creationId xmlns:a16="http://schemas.microsoft.com/office/drawing/2014/main" id="{CF173F98-8018-484F-BDF8-6876FF9D1E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0" name="Shape 5">
          <a:extLst>
            <a:ext uri="{FF2B5EF4-FFF2-40B4-BE49-F238E27FC236}">
              <a16:creationId xmlns:a16="http://schemas.microsoft.com/office/drawing/2014/main" id="{5575D3E4-C243-411A-A1FB-991B75EF9F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1" name="Shape 5">
          <a:extLst>
            <a:ext uri="{FF2B5EF4-FFF2-40B4-BE49-F238E27FC236}">
              <a16:creationId xmlns:a16="http://schemas.microsoft.com/office/drawing/2014/main" id="{EA2D7495-3D24-49BF-BE50-913EECEA96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2" name="Shape 5">
          <a:extLst>
            <a:ext uri="{FF2B5EF4-FFF2-40B4-BE49-F238E27FC236}">
              <a16:creationId xmlns:a16="http://schemas.microsoft.com/office/drawing/2014/main" id="{2E81C7F7-95BD-4352-910E-3E9575A124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3" name="Shape 5">
          <a:extLst>
            <a:ext uri="{FF2B5EF4-FFF2-40B4-BE49-F238E27FC236}">
              <a16:creationId xmlns:a16="http://schemas.microsoft.com/office/drawing/2014/main" id="{670B0A87-3DA7-4EAC-9377-63651EEC2A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324" name="Shape 6">
          <a:extLst>
            <a:ext uri="{FF2B5EF4-FFF2-40B4-BE49-F238E27FC236}">
              <a16:creationId xmlns:a16="http://schemas.microsoft.com/office/drawing/2014/main" id="{28361054-9FE1-4400-897E-F2A91B7C6599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325" name="Shape 6">
          <a:extLst>
            <a:ext uri="{FF2B5EF4-FFF2-40B4-BE49-F238E27FC236}">
              <a16:creationId xmlns:a16="http://schemas.microsoft.com/office/drawing/2014/main" id="{507AB9B0-196E-4546-9478-D98FA4B1335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6" name="Shape 4">
          <a:extLst>
            <a:ext uri="{FF2B5EF4-FFF2-40B4-BE49-F238E27FC236}">
              <a16:creationId xmlns:a16="http://schemas.microsoft.com/office/drawing/2014/main" id="{DFC1383F-3C7A-4E8E-BE8A-F2CAA02C3E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7" name="Shape 4">
          <a:extLst>
            <a:ext uri="{FF2B5EF4-FFF2-40B4-BE49-F238E27FC236}">
              <a16:creationId xmlns:a16="http://schemas.microsoft.com/office/drawing/2014/main" id="{2C20F310-5EF0-4FDE-8072-A63DAD0953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8" name="Shape 4">
          <a:extLst>
            <a:ext uri="{FF2B5EF4-FFF2-40B4-BE49-F238E27FC236}">
              <a16:creationId xmlns:a16="http://schemas.microsoft.com/office/drawing/2014/main" id="{B9B5785C-5301-492A-8AA0-3B46814E66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9" name="Shape 4">
          <a:extLst>
            <a:ext uri="{FF2B5EF4-FFF2-40B4-BE49-F238E27FC236}">
              <a16:creationId xmlns:a16="http://schemas.microsoft.com/office/drawing/2014/main" id="{ED0467CC-5D44-40BC-ABE7-32E9A774D2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0" name="Shape 4">
          <a:extLst>
            <a:ext uri="{FF2B5EF4-FFF2-40B4-BE49-F238E27FC236}">
              <a16:creationId xmlns:a16="http://schemas.microsoft.com/office/drawing/2014/main" id="{E3A0C5B7-150E-4A9C-B47A-24F5C3710C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1" name="Shape 4">
          <a:extLst>
            <a:ext uri="{FF2B5EF4-FFF2-40B4-BE49-F238E27FC236}">
              <a16:creationId xmlns:a16="http://schemas.microsoft.com/office/drawing/2014/main" id="{3A3AFC09-50E4-453A-BD7D-39B33110213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2" name="Shape 4">
          <a:extLst>
            <a:ext uri="{FF2B5EF4-FFF2-40B4-BE49-F238E27FC236}">
              <a16:creationId xmlns:a16="http://schemas.microsoft.com/office/drawing/2014/main" id="{97CEE7ED-8384-497E-BE66-E23C6147B9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3" name="Shape 4">
          <a:extLst>
            <a:ext uri="{FF2B5EF4-FFF2-40B4-BE49-F238E27FC236}">
              <a16:creationId xmlns:a16="http://schemas.microsoft.com/office/drawing/2014/main" id="{9E0A2DD0-02A9-4D75-9A6C-48F32E5B4B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4" name="Shape 4">
          <a:extLst>
            <a:ext uri="{FF2B5EF4-FFF2-40B4-BE49-F238E27FC236}">
              <a16:creationId xmlns:a16="http://schemas.microsoft.com/office/drawing/2014/main" id="{C34D639B-7CC2-470D-A1DE-303C8CA5DA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5" name="Shape 4">
          <a:extLst>
            <a:ext uri="{FF2B5EF4-FFF2-40B4-BE49-F238E27FC236}">
              <a16:creationId xmlns:a16="http://schemas.microsoft.com/office/drawing/2014/main" id="{F79181F3-B502-4B55-A708-F131B57671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6" name="Shape 4">
          <a:extLst>
            <a:ext uri="{FF2B5EF4-FFF2-40B4-BE49-F238E27FC236}">
              <a16:creationId xmlns:a16="http://schemas.microsoft.com/office/drawing/2014/main" id="{B08F175E-5C6F-4B7C-80E6-5C45684153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7" name="Shape 4">
          <a:extLst>
            <a:ext uri="{FF2B5EF4-FFF2-40B4-BE49-F238E27FC236}">
              <a16:creationId xmlns:a16="http://schemas.microsoft.com/office/drawing/2014/main" id="{3AB8B81B-4C87-47FC-BA74-344EDB25E8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8" name="Shape 4">
          <a:extLst>
            <a:ext uri="{FF2B5EF4-FFF2-40B4-BE49-F238E27FC236}">
              <a16:creationId xmlns:a16="http://schemas.microsoft.com/office/drawing/2014/main" id="{9AE717F2-154C-4D28-B0EA-6C1F69A658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9" name="Shape 4">
          <a:extLst>
            <a:ext uri="{FF2B5EF4-FFF2-40B4-BE49-F238E27FC236}">
              <a16:creationId xmlns:a16="http://schemas.microsoft.com/office/drawing/2014/main" id="{EF03CBCD-98DF-4F31-8445-3F307CC357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40" name="Shape 4">
          <a:extLst>
            <a:ext uri="{FF2B5EF4-FFF2-40B4-BE49-F238E27FC236}">
              <a16:creationId xmlns:a16="http://schemas.microsoft.com/office/drawing/2014/main" id="{290805BE-E5AA-4251-B6F8-AFC2EE6094E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1" name="Shape 5">
          <a:extLst>
            <a:ext uri="{FF2B5EF4-FFF2-40B4-BE49-F238E27FC236}">
              <a16:creationId xmlns:a16="http://schemas.microsoft.com/office/drawing/2014/main" id="{1C02C35A-BFD7-40E1-B592-81A4874731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2" name="Shape 5">
          <a:extLst>
            <a:ext uri="{FF2B5EF4-FFF2-40B4-BE49-F238E27FC236}">
              <a16:creationId xmlns:a16="http://schemas.microsoft.com/office/drawing/2014/main" id="{09122157-C710-4535-B80A-99C9496941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3" name="Shape 5">
          <a:extLst>
            <a:ext uri="{FF2B5EF4-FFF2-40B4-BE49-F238E27FC236}">
              <a16:creationId xmlns:a16="http://schemas.microsoft.com/office/drawing/2014/main" id="{09B42841-7F74-470C-8874-35CCDCF9CE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4" name="Shape 5">
          <a:extLst>
            <a:ext uri="{FF2B5EF4-FFF2-40B4-BE49-F238E27FC236}">
              <a16:creationId xmlns:a16="http://schemas.microsoft.com/office/drawing/2014/main" id="{45D32A29-8082-465F-8489-661A49D7B1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5" name="Shape 5">
          <a:extLst>
            <a:ext uri="{FF2B5EF4-FFF2-40B4-BE49-F238E27FC236}">
              <a16:creationId xmlns:a16="http://schemas.microsoft.com/office/drawing/2014/main" id="{3AB3950C-797D-4E99-B869-3FE80193C5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6" name="Shape 5">
          <a:extLst>
            <a:ext uri="{FF2B5EF4-FFF2-40B4-BE49-F238E27FC236}">
              <a16:creationId xmlns:a16="http://schemas.microsoft.com/office/drawing/2014/main" id="{5657F614-46D1-4525-A144-F1C64DEBC2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7" name="Shape 5">
          <a:extLst>
            <a:ext uri="{FF2B5EF4-FFF2-40B4-BE49-F238E27FC236}">
              <a16:creationId xmlns:a16="http://schemas.microsoft.com/office/drawing/2014/main" id="{BAE64409-E09C-4E27-B8A4-F439731D31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8" name="Shape 5">
          <a:extLst>
            <a:ext uri="{FF2B5EF4-FFF2-40B4-BE49-F238E27FC236}">
              <a16:creationId xmlns:a16="http://schemas.microsoft.com/office/drawing/2014/main" id="{672445EC-E644-4BED-BE21-3A551F1461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9" name="Shape 5">
          <a:extLst>
            <a:ext uri="{FF2B5EF4-FFF2-40B4-BE49-F238E27FC236}">
              <a16:creationId xmlns:a16="http://schemas.microsoft.com/office/drawing/2014/main" id="{DDFCC89D-7ADF-402F-84D1-9E3B3B298B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0" name="Shape 5">
          <a:extLst>
            <a:ext uri="{FF2B5EF4-FFF2-40B4-BE49-F238E27FC236}">
              <a16:creationId xmlns:a16="http://schemas.microsoft.com/office/drawing/2014/main" id="{68033BA7-A5BE-471A-9606-F2EF87C529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1" name="Shape 5">
          <a:extLst>
            <a:ext uri="{FF2B5EF4-FFF2-40B4-BE49-F238E27FC236}">
              <a16:creationId xmlns:a16="http://schemas.microsoft.com/office/drawing/2014/main" id="{B76A89AB-27FB-46A8-B4E3-45EDA252A2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2" name="Shape 5">
          <a:extLst>
            <a:ext uri="{FF2B5EF4-FFF2-40B4-BE49-F238E27FC236}">
              <a16:creationId xmlns:a16="http://schemas.microsoft.com/office/drawing/2014/main" id="{2813FC2C-E69A-46CE-A671-71A5E3E85A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3" name="Shape 5">
          <a:extLst>
            <a:ext uri="{FF2B5EF4-FFF2-40B4-BE49-F238E27FC236}">
              <a16:creationId xmlns:a16="http://schemas.microsoft.com/office/drawing/2014/main" id="{AA4BB658-A37F-4A65-BB96-3F924EA822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4" name="Shape 5">
          <a:extLst>
            <a:ext uri="{FF2B5EF4-FFF2-40B4-BE49-F238E27FC236}">
              <a16:creationId xmlns:a16="http://schemas.microsoft.com/office/drawing/2014/main" id="{848C68E8-4131-4113-B3E1-9B8AE581FD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5" name="Shape 5">
          <a:extLst>
            <a:ext uri="{FF2B5EF4-FFF2-40B4-BE49-F238E27FC236}">
              <a16:creationId xmlns:a16="http://schemas.microsoft.com/office/drawing/2014/main" id="{4283FF89-CD9D-4F25-A18C-0616C2DE49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6" name="Shape 5">
          <a:extLst>
            <a:ext uri="{FF2B5EF4-FFF2-40B4-BE49-F238E27FC236}">
              <a16:creationId xmlns:a16="http://schemas.microsoft.com/office/drawing/2014/main" id="{363F2C81-8832-461B-BC2A-1A7BF70FD2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7" name="Shape 4">
          <a:extLst>
            <a:ext uri="{FF2B5EF4-FFF2-40B4-BE49-F238E27FC236}">
              <a16:creationId xmlns:a16="http://schemas.microsoft.com/office/drawing/2014/main" id="{5983C5C0-3976-4B43-96B4-F693DDCCFB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8" name="Shape 4">
          <a:extLst>
            <a:ext uri="{FF2B5EF4-FFF2-40B4-BE49-F238E27FC236}">
              <a16:creationId xmlns:a16="http://schemas.microsoft.com/office/drawing/2014/main" id="{9D1A3453-BBEE-43A8-B137-AF362EBFA5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9" name="Shape 4">
          <a:extLst>
            <a:ext uri="{FF2B5EF4-FFF2-40B4-BE49-F238E27FC236}">
              <a16:creationId xmlns:a16="http://schemas.microsoft.com/office/drawing/2014/main" id="{7202422C-B11C-4B9A-BAA6-D4B9D44C0D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0" name="Shape 4">
          <a:extLst>
            <a:ext uri="{FF2B5EF4-FFF2-40B4-BE49-F238E27FC236}">
              <a16:creationId xmlns:a16="http://schemas.microsoft.com/office/drawing/2014/main" id="{8DA1C04F-9A4B-4977-84A9-17CDBE0652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1" name="Shape 4">
          <a:extLst>
            <a:ext uri="{FF2B5EF4-FFF2-40B4-BE49-F238E27FC236}">
              <a16:creationId xmlns:a16="http://schemas.microsoft.com/office/drawing/2014/main" id="{C494F42E-BA84-41F2-8133-72E113C042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2" name="Shape 4">
          <a:extLst>
            <a:ext uri="{FF2B5EF4-FFF2-40B4-BE49-F238E27FC236}">
              <a16:creationId xmlns:a16="http://schemas.microsoft.com/office/drawing/2014/main" id="{7F203F70-3BC5-44F5-B049-FDE2E92F04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3" name="Shape 4">
          <a:extLst>
            <a:ext uri="{FF2B5EF4-FFF2-40B4-BE49-F238E27FC236}">
              <a16:creationId xmlns:a16="http://schemas.microsoft.com/office/drawing/2014/main" id="{C9963635-8538-4D28-B8BF-820D57202D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4" name="Shape 4">
          <a:extLst>
            <a:ext uri="{FF2B5EF4-FFF2-40B4-BE49-F238E27FC236}">
              <a16:creationId xmlns:a16="http://schemas.microsoft.com/office/drawing/2014/main" id="{028AE4EC-14D3-4EE7-BD7F-38B4AE9A8C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5" name="Shape 4">
          <a:extLst>
            <a:ext uri="{FF2B5EF4-FFF2-40B4-BE49-F238E27FC236}">
              <a16:creationId xmlns:a16="http://schemas.microsoft.com/office/drawing/2014/main" id="{7583ABB4-E537-4871-9C1B-FA7BC50FA9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6" name="Shape 4">
          <a:extLst>
            <a:ext uri="{FF2B5EF4-FFF2-40B4-BE49-F238E27FC236}">
              <a16:creationId xmlns:a16="http://schemas.microsoft.com/office/drawing/2014/main" id="{4FC4B253-48BB-49E1-8D1C-ECC7F7F696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7" name="Shape 4">
          <a:extLst>
            <a:ext uri="{FF2B5EF4-FFF2-40B4-BE49-F238E27FC236}">
              <a16:creationId xmlns:a16="http://schemas.microsoft.com/office/drawing/2014/main" id="{0A88FD59-6A50-43D2-A398-36CF19FF06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8" name="Shape 4">
          <a:extLst>
            <a:ext uri="{FF2B5EF4-FFF2-40B4-BE49-F238E27FC236}">
              <a16:creationId xmlns:a16="http://schemas.microsoft.com/office/drawing/2014/main" id="{5652A8D3-B2B6-4288-AA8C-93E7C4B234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9" name="Shape 4">
          <a:extLst>
            <a:ext uri="{FF2B5EF4-FFF2-40B4-BE49-F238E27FC236}">
              <a16:creationId xmlns:a16="http://schemas.microsoft.com/office/drawing/2014/main" id="{8BB6DCAC-6257-43C3-B24C-8AC92EBD46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70" name="Shape 4">
          <a:extLst>
            <a:ext uri="{FF2B5EF4-FFF2-40B4-BE49-F238E27FC236}">
              <a16:creationId xmlns:a16="http://schemas.microsoft.com/office/drawing/2014/main" id="{B159DB4D-FD0E-4DC0-BAB2-17879CC41B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71" name="Shape 4">
          <a:extLst>
            <a:ext uri="{FF2B5EF4-FFF2-40B4-BE49-F238E27FC236}">
              <a16:creationId xmlns:a16="http://schemas.microsoft.com/office/drawing/2014/main" id="{DBAABE89-E68F-4D90-82D8-D0F599F9C0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2" name="Shape 5">
          <a:extLst>
            <a:ext uri="{FF2B5EF4-FFF2-40B4-BE49-F238E27FC236}">
              <a16:creationId xmlns:a16="http://schemas.microsoft.com/office/drawing/2014/main" id="{FCA39E04-5BE5-4B1F-8F9B-1EABB56D86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3" name="Shape 5">
          <a:extLst>
            <a:ext uri="{FF2B5EF4-FFF2-40B4-BE49-F238E27FC236}">
              <a16:creationId xmlns:a16="http://schemas.microsoft.com/office/drawing/2014/main" id="{C553E52C-C030-4460-A8AD-2C708F015D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4" name="Shape 5">
          <a:extLst>
            <a:ext uri="{FF2B5EF4-FFF2-40B4-BE49-F238E27FC236}">
              <a16:creationId xmlns:a16="http://schemas.microsoft.com/office/drawing/2014/main" id="{D5980D38-98B6-48D2-BB4C-59067DD722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5" name="Shape 5">
          <a:extLst>
            <a:ext uri="{FF2B5EF4-FFF2-40B4-BE49-F238E27FC236}">
              <a16:creationId xmlns:a16="http://schemas.microsoft.com/office/drawing/2014/main" id="{98179370-1E67-4A55-ADE3-8ECA8E2A2E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6" name="Shape 5">
          <a:extLst>
            <a:ext uri="{FF2B5EF4-FFF2-40B4-BE49-F238E27FC236}">
              <a16:creationId xmlns:a16="http://schemas.microsoft.com/office/drawing/2014/main" id="{8EB4E1AD-D72B-4A39-BB58-A434844BF4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7" name="Shape 5">
          <a:extLst>
            <a:ext uri="{FF2B5EF4-FFF2-40B4-BE49-F238E27FC236}">
              <a16:creationId xmlns:a16="http://schemas.microsoft.com/office/drawing/2014/main" id="{3A027699-5D46-4062-8516-DE3A14F345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8" name="Shape 5">
          <a:extLst>
            <a:ext uri="{FF2B5EF4-FFF2-40B4-BE49-F238E27FC236}">
              <a16:creationId xmlns:a16="http://schemas.microsoft.com/office/drawing/2014/main" id="{0434E208-379C-45EA-81EE-B46B8711DE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9" name="Shape 5">
          <a:extLst>
            <a:ext uri="{FF2B5EF4-FFF2-40B4-BE49-F238E27FC236}">
              <a16:creationId xmlns:a16="http://schemas.microsoft.com/office/drawing/2014/main" id="{FD3A2F11-A928-42E4-B29C-1CAC18C2B3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0" name="Shape 5">
          <a:extLst>
            <a:ext uri="{FF2B5EF4-FFF2-40B4-BE49-F238E27FC236}">
              <a16:creationId xmlns:a16="http://schemas.microsoft.com/office/drawing/2014/main" id="{8DC646A0-7A4E-46F3-8202-A4E20650FA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1" name="Shape 5">
          <a:extLst>
            <a:ext uri="{FF2B5EF4-FFF2-40B4-BE49-F238E27FC236}">
              <a16:creationId xmlns:a16="http://schemas.microsoft.com/office/drawing/2014/main" id="{F982481E-810A-4673-902B-19C999068F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2" name="Shape 5">
          <a:extLst>
            <a:ext uri="{FF2B5EF4-FFF2-40B4-BE49-F238E27FC236}">
              <a16:creationId xmlns:a16="http://schemas.microsoft.com/office/drawing/2014/main" id="{F5C3C003-3C8A-4C2E-BE75-C5848C672F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3" name="Shape 5">
          <a:extLst>
            <a:ext uri="{FF2B5EF4-FFF2-40B4-BE49-F238E27FC236}">
              <a16:creationId xmlns:a16="http://schemas.microsoft.com/office/drawing/2014/main" id="{58DA14E9-EFDC-48D5-A654-7EA2686E91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4" name="Shape 5">
          <a:extLst>
            <a:ext uri="{FF2B5EF4-FFF2-40B4-BE49-F238E27FC236}">
              <a16:creationId xmlns:a16="http://schemas.microsoft.com/office/drawing/2014/main" id="{C18EE2FB-382B-4036-94E4-491F916DB4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5" name="Shape 5">
          <a:extLst>
            <a:ext uri="{FF2B5EF4-FFF2-40B4-BE49-F238E27FC236}">
              <a16:creationId xmlns:a16="http://schemas.microsoft.com/office/drawing/2014/main" id="{FA40AA15-E11C-4E0A-9D24-43D8045348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6" name="Shape 5">
          <a:extLst>
            <a:ext uri="{FF2B5EF4-FFF2-40B4-BE49-F238E27FC236}">
              <a16:creationId xmlns:a16="http://schemas.microsoft.com/office/drawing/2014/main" id="{C65CD199-24F3-4A5A-B393-7D50D88BB7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7" name="Shape 5">
          <a:extLst>
            <a:ext uri="{FF2B5EF4-FFF2-40B4-BE49-F238E27FC236}">
              <a16:creationId xmlns:a16="http://schemas.microsoft.com/office/drawing/2014/main" id="{2A3D4AB0-8C63-4D90-92FB-F5D6750C64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88" name="Shape 4">
          <a:extLst>
            <a:ext uri="{FF2B5EF4-FFF2-40B4-BE49-F238E27FC236}">
              <a16:creationId xmlns:a16="http://schemas.microsoft.com/office/drawing/2014/main" id="{7A99A40F-1471-47DD-A1DB-C69CF751DCE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89" name="Shape 4">
          <a:extLst>
            <a:ext uri="{FF2B5EF4-FFF2-40B4-BE49-F238E27FC236}">
              <a16:creationId xmlns:a16="http://schemas.microsoft.com/office/drawing/2014/main" id="{DA43D966-2454-4548-9E6E-DF3643DA97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0" name="Shape 4">
          <a:extLst>
            <a:ext uri="{FF2B5EF4-FFF2-40B4-BE49-F238E27FC236}">
              <a16:creationId xmlns:a16="http://schemas.microsoft.com/office/drawing/2014/main" id="{13A214EE-5F5B-4EBE-A55E-1BAABBD9AD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1" name="Shape 4">
          <a:extLst>
            <a:ext uri="{FF2B5EF4-FFF2-40B4-BE49-F238E27FC236}">
              <a16:creationId xmlns:a16="http://schemas.microsoft.com/office/drawing/2014/main" id="{884F7564-69B7-43EE-86C1-DA8D1BC224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2" name="Shape 4">
          <a:extLst>
            <a:ext uri="{FF2B5EF4-FFF2-40B4-BE49-F238E27FC236}">
              <a16:creationId xmlns:a16="http://schemas.microsoft.com/office/drawing/2014/main" id="{B4ECF070-2F94-48D8-9907-CE93159179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3" name="Shape 4">
          <a:extLst>
            <a:ext uri="{FF2B5EF4-FFF2-40B4-BE49-F238E27FC236}">
              <a16:creationId xmlns:a16="http://schemas.microsoft.com/office/drawing/2014/main" id="{D430B079-C95F-4532-B081-D4FF4E0093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4" name="Shape 4">
          <a:extLst>
            <a:ext uri="{FF2B5EF4-FFF2-40B4-BE49-F238E27FC236}">
              <a16:creationId xmlns:a16="http://schemas.microsoft.com/office/drawing/2014/main" id="{C769726D-8068-4B48-B7B0-FEB6C0B4BA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5" name="Shape 4">
          <a:extLst>
            <a:ext uri="{FF2B5EF4-FFF2-40B4-BE49-F238E27FC236}">
              <a16:creationId xmlns:a16="http://schemas.microsoft.com/office/drawing/2014/main" id="{44DDD159-5261-4EEA-87BB-4D26157B08C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6" name="Shape 4">
          <a:extLst>
            <a:ext uri="{FF2B5EF4-FFF2-40B4-BE49-F238E27FC236}">
              <a16:creationId xmlns:a16="http://schemas.microsoft.com/office/drawing/2014/main" id="{FA07098B-4B96-483F-BDD8-BF4D5ACBA3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7" name="Shape 4">
          <a:extLst>
            <a:ext uri="{FF2B5EF4-FFF2-40B4-BE49-F238E27FC236}">
              <a16:creationId xmlns:a16="http://schemas.microsoft.com/office/drawing/2014/main" id="{99946AC7-9946-4602-8207-D7874A7E8D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8" name="Shape 4">
          <a:extLst>
            <a:ext uri="{FF2B5EF4-FFF2-40B4-BE49-F238E27FC236}">
              <a16:creationId xmlns:a16="http://schemas.microsoft.com/office/drawing/2014/main" id="{99608926-B071-4548-A379-BE3CF4811D0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9" name="Shape 4">
          <a:extLst>
            <a:ext uri="{FF2B5EF4-FFF2-40B4-BE49-F238E27FC236}">
              <a16:creationId xmlns:a16="http://schemas.microsoft.com/office/drawing/2014/main" id="{27C3B9B9-07D9-4226-914C-0EBDC3C553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0" name="Shape 4">
          <a:extLst>
            <a:ext uri="{FF2B5EF4-FFF2-40B4-BE49-F238E27FC236}">
              <a16:creationId xmlns:a16="http://schemas.microsoft.com/office/drawing/2014/main" id="{AED2CEF3-3921-40A9-B04B-925C322B4E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1" name="Shape 4">
          <a:extLst>
            <a:ext uri="{FF2B5EF4-FFF2-40B4-BE49-F238E27FC236}">
              <a16:creationId xmlns:a16="http://schemas.microsoft.com/office/drawing/2014/main" id="{515EF3EE-74A4-4422-A7D8-1E4DC481DE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2" name="Shape 4">
          <a:extLst>
            <a:ext uri="{FF2B5EF4-FFF2-40B4-BE49-F238E27FC236}">
              <a16:creationId xmlns:a16="http://schemas.microsoft.com/office/drawing/2014/main" id="{8A6D8327-290D-429B-92B5-B777EC74BC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3" name="Shape 5">
          <a:extLst>
            <a:ext uri="{FF2B5EF4-FFF2-40B4-BE49-F238E27FC236}">
              <a16:creationId xmlns:a16="http://schemas.microsoft.com/office/drawing/2014/main" id="{18DF469D-CABB-4CAA-9792-4531C1021E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4" name="Shape 5">
          <a:extLst>
            <a:ext uri="{FF2B5EF4-FFF2-40B4-BE49-F238E27FC236}">
              <a16:creationId xmlns:a16="http://schemas.microsoft.com/office/drawing/2014/main" id="{30671735-F458-4570-979E-31F7F12D89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5" name="Shape 5">
          <a:extLst>
            <a:ext uri="{FF2B5EF4-FFF2-40B4-BE49-F238E27FC236}">
              <a16:creationId xmlns:a16="http://schemas.microsoft.com/office/drawing/2014/main" id="{B57AACA1-9A9A-4468-86B5-47DDA57805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6" name="Shape 5">
          <a:extLst>
            <a:ext uri="{FF2B5EF4-FFF2-40B4-BE49-F238E27FC236}">
              <a16:creationId xmlns:a16="http://schemas.microsoft.com/office/drawing/2014/main" id="{F28141D2-4731-43D2-AD1E-D23BDB082D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7" name="Shape 5">
          <a:extLst>
            <a:ext uri="{FF2B5EF4-FFF2-40B4-BE49-F238E27FC236}">
              <a16:creationId xmlns:a16="http://schemas.microsoft.com/office/drawing/2014/main" id="{6AC1B508-705A-4B72-8929-1E5E002EF1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8" name="Shape 5">
          <a:extLst>
            <a:ext uri="{FF2B5EF4-FFF2-40B4-BE49-F238E27FC236}">
              <a16:creationId xmlns:a16="http://schemas.microsoft.com/office/drawing/2014/main" id="{8929E1B1-2633-458E-9D80-471187EA91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9" name="Shape 5">
          <a:extLst>
            <a:ext uri="{FF2B5EF4-FFF2-40B4-BE49-F238E27FC236}">
              <a16:creationId xmlns:a16="http://schemas.microsoft.com/office/drawing/2014/main" id="{DFB4FEF3-E5BC-4F83-AC03-8CE117332D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0" name="Shape 5">
          <a:extLst>
            <a:ext uri="{FF2B5EF4-FFF2-40B4-BE49-F238E27FC236}">
              <a16:creationId xmlns:a16="http://schemas.microsoft.com/office/drawing/2014/main" id="{1FC390C6-33CB-4193-868A-2CDF97072D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1" name="Shape 5">
          <a:extLst>
            <a:ext uri="{FF2B5EF4-FFF2-40B4-BE49-F238E27FC236}">
              <a16:creationId xmlns:a16="http://schemas.microsoft.com/office/drawing/2014/main" id="{F1B10AFA-1958-483E-B6E5-B5E766A799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2" name="Shape 5">
          <a:extLst>
            <a:ext uri="{FF2B5EF4-FFF2-40B4-BE49-F238E27FC236}">
              <a16:creationId xmlns:a16="http://schemas.microsoft.com/office/drawing/2014/main" id="{5B97DA80-835B-49B4-A82B-6968DAB1B9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3" name="Shape 5">
          <a:extLst>
            <a:ext uri="{FF2B5EF4-FFF2-40B4-BE49-F238E27FC236}">
              <a16:creationId xmlns:a16="http://schemas.microsoft.com/office/drawing/2014/main" id="{3DCCC759-0E9D-4B18-BB59-ADA5EAC8A7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4" name="Shape 5">
          <a:extLst>
            <a:ext uri="{FF2B5EF4-FFF2-40B4-BE49-F238E27FC236}">
              <a16:creationId xmlns:a16="http://schemas.microsoft.com/office/drawing/2014/main" id="{ADC48608-5D64-4499-9910-253054D9A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5" name="Shape 5">
          <a:extLst>
            <a:ext uri="{FF2B5EF4-FFF2-40B4-BE49-F238E27FC236}">
              <a16:creationId xmlns:a16="http://schemas.microsoft.com/office/drawing/2014/main" id="{BE335C59-B067-47DA-AD73-8790AD2A5B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416" name="Shape 6">
          <a:extLst>
            <a:ext uri="{FF2B5EF4-FFF2-40B4-BE49-F238E27FC236}">
              <a16:creationId xmlns:a16="http://schemas.microsoft.com/office/drawing/2014/main" id="{F8825B73-406C-42A0-BBEA-D263487EBBA8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7" name="Shape 5">
          <a:extLst>
            <a:ext uri="{FF2B5EF4-FFF2-40B4-BE49-F238E27FC236}">
              <a16:creationId xmlns:a16="http://schemas.microsoft.com/office/drawing/2014/main" id="{3131459C-DA91-4134-8679-AF3712E32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8" name="Shape 5">
          <a:extLst>
            <a:ext uri="{FF2B5EF4-FFF2-40B4-BE49-F238E27FC236}">
              <a16:creationId xmlns:a16="http://schemas.microsoft.com/office/drawing/2014/main" id="{76338DCF-FA5F-4F2E-B77A-BBE78F4CDA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9" name="Shape 5">
          <a:extLst>
            <a:ext uri="{FF2B5EF4-FFF2-40B4-BE49-F238E27FC236}">
              <a16:creationId xmlns:a16="http://schemas.microsoft.com/office/drawing/2014/main" id="{3E0C1CC5-1DC4-4F01-9EE7-A197CFCB2E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0" name="Shape 5">
          <a:extLst>
            <a:ext uri="{FF2B5EF4-FFF2-40B4-BE49-F238E27FC236}">
              <a16:creationId xmlns:a16="http://schemas.microsoft.com/office/drawing/2014/main" id="{C92FCC3B-34E8-4898-AA4D-FBF6CF8AB8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1" name="Shape 5">
          <a:extLst>
            <a:ext uri="{FF2B5EF4-FFF2-40B4-BE49-F238E27FC236}">
              <a16:creationId xmlns:a16="http://schemas.microsoft.com/office/drawing/2014/main" id="{298C0BCD-D326-441C-81BA-C187E10316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2" name="Shape 5">
          <a:extLst>
            <a:ext uri="{FF2B5EF4-FFF2-40B4-BE49-F238E27FC236}">
              <a16:creationId xmlns:a16="http://schemas.microsoft.com/office/drawing/2014/main" id="{E8A5E3EC-4DC0-40B9-8C07-3A045890FF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3" name="Shape 5">
          <a:extLst>
            <a:ext uri="{FF2B5EF4-FFF2-40B4-BE49-F238E27FC236}">
              <a16:creationId xmlns:a16="http://schemas.microsoft.com/office/drawing/2014/main" id="{E6F8956B-D01E-46E4-9C3E-5CEAD179BD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4" name="Shape 5">
          <a:extLst>
            <a:ext uri="{FF2B5EF4-FFF2-40B4-BE49-F238E27FC236}">
              <a16:creationId xmlns:a16="http://schemas.microsoft.com/office/drawing/2014/main" id="{31BFF33C-4D87-4D34-9FE1-078B3F2A50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5" name="Shape 5">
          <a:extLst>
            <a:ext uri="{FF2B5EF4-FFF2-40B4-BE49-F238E27FC236}">
              <a16:creationId xmlns:a16="http://schemas.microsoft.com/office/drawing/2014/main" id="{56912082-8451-4EBC-AF36-9922C6499D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6" name="Shape 5">
          <a:extLst>
            <a:ext uri="{FF2B5EF4-FFF2-40B4-BE49-F238E27FC236}">
              <a16:creationId xmlns:a16="http://schemas.microsoft.com/office/drawing/2014/main" id="{51883A91-1F48-4EC4-A6C9-D4BF94D067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7" name="Shape 5">
          <a:extLst>
            <a:ext uri="{FF2B5EF4-FFF2-40B4-BE49-F238E27FC236}">
              <a16:creationId xmlns:a16="http://schemas.microsoft.com/office/drawing/2014/main" id="{DD99AA28-8763-4D4E-97B8-E2A9D54291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8" name="Shape 5">
          <a:extLst>
            <a:ext uri="{FF2B5EF4-FFF2-40B4-BE49-F238E27FC236}">
              <a16:creationId xmlns:a16="http://schemas.microsoft.com/office/drawing/2014/main" id="{04769989-0A0F-44A1-9DEE-1EEFE0D794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9" name="Shape 5">
          <a:extLst>
            <a:ext uri="{FF2B5EF4-FFF2-40B4-BE49-F238E27FC236}">
              <a16:creationId xmlns:a16="http://schemas.microsoft.com/office/drawing/2014/main" id="{B40A3EB1-03E9-46C6-869F-ADE998E950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0" name="Shape 5">
          <a:extLst>
            <a:ext uri="{FF2B5EF4-FFF2-40B4-BE49-F238E27FC236}">
              <a16:creationId xmlns:a16="http://schemas.microsoft.com/office/drawing/2014/main" id="{0D0CEB78-882B-4492-BA5F-2A27DA8EA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1" name="Shape 5">
          <a:extLst>
            <a:ext uri="{FF2B5EF4-FFF2-40B4-BE49-F238E27FC236}">
              <a16:creationId xmlns:a16="http://schemas.microsoft.com/office/drawing/2014/main" id="{CE603F12-BEA0-448A-9FFF-79C77F7504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2" name="Shape 5">
          <a:extLst>
            <a:ext uri="{FF2B5EF4-FFF2-40B4-BE49-F238E27FC236}">
              <a16:creationId xmlns:a16="http://schemas.microsoft.com/office/drawing/2014/main" id="{69EC54D3-8071-44A9-AF83-0A02910412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3" name="Shape 5">
          <a:extLst>
            <a:ext uri="{FF2B5EF4-FFF2-40B4-BE49-F238E27FC236}">
              <a16:creationId xmlns:a16="http://schemas.microsoft.com/office/drawing/2014/main" id="{0EF67DA9-1180-4A42-820D-AAFA50C461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4" name="Shape 5">
          <a:extLst>
            <a:ext uri="{FF2B5EF4-FFF2-40B4-BE49-F238E27FC236}">
              <a16:creationId xmlns:a16="http://schemas.microsoft.com/office/drawing/2014/main" id="{FD5EA8FC-B182-4402-9F7B-5D50CF86AC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5" name="Shape 5">
          <a:extLst>
            <a:ext uri="{FF2B5EF4-FFF2-40B4-BE49-F238E27FC236}">
              <a16:creationId xmlns:a16="http://schemas.microsoft.com/office/drawing/2014/main" id="{7326EA8C-E27E-4834-9C0E-EE621C7A0F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6" name="Shape 5">
          <a:extLst>
            <a:ext uri="{FF2B5EF4-FFF2-40B4-BE49-F238E27FC236}">
              <a16:creationId xmlns:a16="http://schemas.microsoft.com/office/drawing/2014/main" id="{A269D7A1-301E-4021-B62F-56E0BDAEAC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7" name="Shape 5">
          <a:extLst>
            <a:ext uri="{FF2B5EF4-FFF2-40B4-BE49-F238E27FC236}">
              <a16:creationId xmlns:a16="http://schemas.microsoft.com/office/drawing/2014/main" id="{3B392A85-3BB1-40DF-BFEB-67AD67AC95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8" name="Shape 5">
          <a:extLst>
            <a:ext uri="{FF2B5EF4-FFF2-40B4-BE49-F238E27FC236}">
              <a16:creationId xmlns:a16="http://schemas.microsoft.com/office/drawing/2014/main" id="{1E762529-E474-406B-92D3-31095A8D4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9" name="Shape 5">
          <a:extLst>
            <a:ext uri="{FF2B5EF4-FFF2-40B4-BE49-F238E27FC236}">
              <a16:creationId xmlns:a16="http://schemas.microsoft.com/office/drawing/2014/main" id="{30114937-C7B5-4F2E-A65B-B11E4906C6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0" name="Shape 5">
          <a:extLst>
            <a:ext uri="{FF2B5EF4-FFF2-40B4-BE49-F238E27FC236}">
              <a16:creationId xmlns:a16="http://schemas.microsoft.com/office/drawing/2014/main" id="{3A2C5CA1-DC64-482F-BB14-1AEA95D1EF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1" name="Shape 5">
          <a:extLst>
            <a:ext uri="{FF2B5EF4-FFF2-40B4-BE49-F238E27FC236}">
              <a16:creationId xmlns:a16="http://schemas.microsoft.com/office/drawing/2014/main" id="{19207ECB-AFF9-4A75-8D75-CBCD6B4D2F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2" name="Shape 5">
          <a:extLst>
            <a:ext uri="{FF2B5EF4-FFF2-40B4-BE49-F238E27FC236}">
              <a16:creationId xmlns:a16="http://schemas.microsoft.com/office/drawing/2014/main" id="{4B02406A-7C49-4401-A563-40008F0DBE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3" name="Shape 5">
          <a:extLst>
            <a:ext uri="{FF2B5EF4-FFF2-40B4-BE49-F238E27FC236}">
              <a16:creationId xmlns:a16="http://schemas.microsoft.com/office/drawing/2014/main" id="{B1DC01B3-EEBC-4AC0-AF7B-D3E2E67C38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4" name="Shape 5">
          <a:extLst>
            <a:ext uri="{FF2B5EF4-FFF2-40B4-BE49-F238E27FC236}">
              <a16:creationId xmlns:a16="http://schemas.microsoft.com/office/drawing/2014/main" id="{9F6EFC28-3298-4EB9-800A-A73F843911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5" name="Shape 5">
          <a:extLst>
            <a:ext uri="{FF2B5EF4-FFF2-40B4-BE49-F238E27FC236}">
              <a16:creationId xmlns:a16="http://schemas.microsoft.com/office/drawing/2014/main" id="{C5020DE4-6EDD-4E11-9B3A-E17FA5429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6" name="Shape 5">
          <a:extLst>
            <a:ext uri="{FF2B5EF4-FFF2-40B4-BE49-F238E27FC236}">
              <a16:creationId xmlns:a16="http://schemas.microsoft.com/office/drawing/2014/main" id="{6E1F50B2-B560-4210-98A4-5448CC42A7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7" name="Shape 5">
          <a:extLst>
            <a:ext uri="{FF2B5EF4-FFF2-40B4-BE49-F238E27FC236}">
              <a16:creationId xmlns:a16="http://schemas.microsoft.com/office/drawing/2014/main" id="{DC6AFC95-0852-4FE6-83A4-BA426E4226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8" name="Shape 5">
          <a:extLst>
            <a:ext uri="{FF2B5EF4-FFF2-40B4-BE49-F238E27FC236}">
              <a16:creationId xmlns:a16="http://schemas.microsoft.com/office/drawing/2014/main" id="{0C819C0B-A5A5-4F93-AF67-3902DF29B3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9" name="Shape 5">
          <a:extLst>
            <a:ext uri="{FF2B5EF4-FFF2-40B4-BE49-F238E27FC236}">
              <a16:creationId xmlns:a16="http://schemas.microsoft.com/office/drawing/2014/main" id="{B75BB8B1-BA0B-4933-B9D8-8A967CDA11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0" name="Shape 5">
          <a:extLst>
            <a:ext uri="{FF2B5EF4-FFF2-40B4-BE49-F238E27FC236}">
              <a16:creationId xmlns:a16="http://schemas.microsoft.com/office/drawing/2014/main" id="{64E23703-0586-4C78-B43B-32E80BB439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1" name="Shape 5">
          <a:extLst>
            <a:ext uri="{FF2B5EF4-FFF2-40B4-BE49-F238E27FC236}">
              <a16:creationId xmlns:a16="http://schemas.microsoft.com/office/drawing/2014/main" id="{37D958D9-8D94-4219-8518-AC369B5587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2" name="Shape 5">
          <a:extLst>
            <a:ext uri="{FF2B5EF4-FFF2-40B4-BE49-F238E27FC236}">
              <a16:creationId xmlns:a16="http://schemas.microsoft.com/office/drawing/2014/main" id="{CCAA10BD-3F98-47B0-90CE-813E675A7E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3" name="Shape 5">
          <a:extLst>
            <a:ext uri="{FF2B5EF4-FFF2-40B4-BE49-F238E27FC236}">
              <a16:creationId xmlns:a16="http://schemas.microsoft.com/office/drawing/2014/main" id="{198E8FDB-08FC-4746-9C5D-4BFB06E16F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4" name="Shape 5">
          <a:extLst>
            <a:ext uri="{FF2B5EF4-FFF2-40B4-BE49-F238E27FC236}">
              <a16:creationId xmlns:a16="http://schemas.microsoft.com/office/drawing/2014/main" id="{75D60F9D-6FAB-427A-AD85-4AE3D49C21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5" name="Shape 5">
          <a:extLst>
            <a:ext uri="{FF2B5EF4-FFF2-40B4-BE49-F238E27FC236}">
              <a16:creationId xmlns:a16="http://schemas.microsoft.com/office/drawing/2014/main" id="{67857AE0-12C3-4D38-83A9-F410C8647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6" name="Shape 5">
          <a:extLst>
            <a:ext uri="{FF2B5EF4-FFF2-40B4-BE49-F238E27FC236}">
              <a16:creationId xmlns:a16="http://schemas.microsoft.com/office/drawing/2014/main" id="{FDCCEE12-ED31-4675-B903-CC0CE064AA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7" name="Shape 5">
          <a:extLst>
            <a:ext uri="{FF2B5EF4-FFF2-40B4-BE49-F238E27FC236}">
              <a16:creationId xmlns:a16="http://schemas.microsoft.com/office/drawing/2014/main" id="{B19DF219-C36C-454A-8BD4-CAE1C7DC79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8" name="Shape 5">
          <a:extLst>
            <a:ext uri="{FF2B5EF4-FFF2-40B4-BE49-F238E27FC236}">
              <a16:creationId xmlns:a16="http://schemas.microsoft.com/office/drawing/2014/main" id="{025D79FB-B8C5-4B60-BE23-7DA1E0BFDC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9" name="Shape 5">
          <a:extLst>
            <a:ext uri="{FF2B5EF4-FFF2-40B4-BE49-F238E27FC236}">
              <a16:creationId xmlns:a16="http://schemas.microsoft.com/office/drawing/2014/main" id="{A80A330D-1C62-46B6-A74E-57B06CED78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0" name="Shape 5">
          <a:extLst>
            <a:ext uri="{FF2B5EF4-FFF2-40B4-BE49-F238E27FC236}">
              <a16:creationId xmlns:a16="http://schemas.microsoft.com/office/drawing/2014/main" id="{BCFB778C-61B9-4D10-8342-D89A84F20E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1" name="Shape 5">
          <a:extLst>
            <a:ext uri="{FF2B5EF4-FFF2-40B4-BE49-F238E27FC236}">
              <a16:creationId xmlns:a16="http://schemas.microsoft.com/office/drawing/2014/main" id="{2FC57312-DF2F-4A83-A2AB-F86A24C3C0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2" name="Shape 5">
          <a:extLst>
            <a:ext uri="{FF2B5EF4-FFF2-40B4-BE49-F238E27FC236}">
              <a16:creationId xmlns:a16="http://schemas.microsoft.com/office/drawing/2014/main" id="{1807436A-DA0F-4BEF-A9BC-8FE74D8FB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3" name="Shape 5">
          <a:extLst>
            <a:ext uri="{FF2B5EF4-FFF2-40B4-BE49-F238E27FC236}">
              <a16:creationId xmlns:a16="http://schemas.microsoft.com/office/drawing/2014/main" id="{2559A87F-590D-491D-8536-895500A2E5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4" name="Shape 5">
          <a:extLst>
            <a:ext uri="{FF2B5EF4-FFF2-40B4-BE49-F238E27FC236}">
              <a16:creationId xmlns:a16="http://schemas.microsoft.com/office/drawing/2014/main" id="{94FC82F2-A741-42DA-8C45-D4D2EA8877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5" name="Shape 5">
          <a:extLst>
            <a:ext uri="{FF2B5EF4-FFF2-40B4-BE49-F238E27FC236}">
              <a16:creationId xmlns:a16="http://schemas.microsoft.com/office/drawing/2014/main" id="{43B56BDD-10C9-4DC9-A4D2-E8D6CA30F8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6" name="Shape 5">
          <a:extLst>
            <a:ext uri="{FF2B5EF4-FFF2-40B4-BE49-F238E27FC236}">
              <a16:creationId xmlns:a16="http://schemas.microsoft.com/office/drawing/2014/main" id="{98625FE7-1231-4F5E-BB95-B0090D179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7" name="Shape 5">
          <a:extLst>
            <a:ext uri="{FF2B5EF4-FFF2-40B4-BE49-F238E27FC236}">
              <a16:creationId xmlns:a16="http://schemas.microsoft.com/office/drawing/2014/main" id="{A59FD53A-04A4-4AE6-8BDE-68F9B22514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8" name="Shape 5">
          <a:extLst>
            <a:ext uri="{FF2B5EF4-FFF2-40B4-BE49-F238E27FC236}">
              <a16:creationId xmlns:a16="http://schemas.microsoft.com/office/drawing/2014/main" id="{F7594E32-92EC-4904-B159-D8A503281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9" name="Shape 5">
          <a:extLst>
            <a:ext uri="{FF2B5EF4-FFF2-40B4-BE49-F238E27FC236}">
              <a16:creationId xmlns:a16="http://schemas.microsoft.com/office/drawing/2014/main" id="{1C63B787-12DD-4940-92BB-04968584C6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0" name="Shape 5">
          <a:extLst>
            <a:ext uri="{FF2B5EF4-FFF2-40B4-BE49-F238E27FC236}">
              <a16:creationId xmlns:a16="http://schemas.microsoft.com/office/drawing/2014/main" id="{30E42A47-C8FE-4D94-8F14-81BED41C33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1" name="Shape 5">
          <a:extLst>
            <a:ext uri="{FF2B5EF4-FFF2-40B4-BE49-F238E27FC236}">
              <a16:creationId xmlns:a16="http://schemas.microsoft.com/office/drawing/2014/main" id="{3037F3E3-03E1-4B19-B1C6-FA47672009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2" name="Shape 5">
          <a:extLst>
            <a:ext uri="{FF2B5EF4-FFF2-40B4-BE49-F238E27FC236}">
              <a16:creationId xmlns:a16="http://schemas.microsoft.com/office/drawing/2014/main" id="{1FB5C5AC-B0CF-49ED-B0DA-BC1BFEBE43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3" name="Shape 5">
          <a:extLst>
            <a:ext uri="{FF2B5EF4-FFF2-40B4-BE49-F238E27FC236}">
              <a16:creationId xmlns:a16="http://schemas.microsoft.com/office/drawing/2014/main" id="{DB07CF53-EFD5-48F8-8545-9A29202398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4" name="Shape 5">
          <a:extLst>
            <a:ext uri="{FF2B5EF4-FFF2-40B4-BE49-F238E27FC236}">
              <a16:creationId xmlns:a16="http://schemas.microsoft.com/office/drawing/2014/main" id="{CD4C906B-F892-4D90-AA6A-E27168D2D5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5" name="Shape 5">
          <a:extLst>
            <a:ext uri="{FF2B5EF4-FFF2-40B4-BE49-F238E27FC236}">
              <a16:creationId xmlns:a16="http://schemas.microsoft.com/office/drawing/2014/main" id="{C23BF484-BD2B-4EC6-8B39-6047139A73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6" name="Shape 5">
          <a:extLst>
            <a:ext uri="{FF2B5EF4-FFF2-40B4-BE49-F238E27FC236}">
              <a16:creationId xmlns:a16="http://schemas.microsoft.com/office/drawing/2014/main" id="{94A5038D-E2A7-4B82-911B-C3D0F62FBC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7" name="Shape 5">
          <a:extLst>
            <a:ext uri="{FF2B5EF4-FFF2-40B4-BE49-F238E27FC236}">
              <a16:creationId xmlns:a16="http://schemas.microsoft.com/office/drawing/2014/main" id="{B31876D9-4148-4A3A-BD9E-6AD817CFAC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8" name="Shape 5">
          <a:extLst>
            <a:ext uri="{FF2B5EF4-FFF2-40B4-BE49-F238E27FC236}">
              <a16:creationId xmlns:a16="http://schemas.microsoft.com/office/drawing/2014/main" id="{A44D858E-203A-4807-8874-13F2F0BA6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9" name="Shape 5">
          <a:extLst>
            <a:ext uri="{FF2B5EF4-FFF2-40B4-BE49-F238E27FC236}">
              <a16:creationId xmlns:a16="http://schemas.microsoft.com/office/drawing/2014/main" id="{3E0083A2-16F6-4283-B25C-B5376EC10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0" name="Shape 5">
          <a:extLst>
            <a:ext uri="{FF2B5EF4-FFF2-40B4-BE49-F238E27FC236}">
              <a16:creationId xmlns:a16="http://schemas.microsoft.com/office/drawing/2014/main" id="{2BCC1174-7A31-43B0-8ADF-01FE4EE0A3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1" name="Shape 5">
          <a:extLst>
            <a:ext uri="{FF2B5EF4-FFF2-40B4-BE49-F238E27FC236}">
              <a16:creationId xmlns:a16="http://schemas.microsoft.com/office/drawing/2014/main" id="{93370621-A657-470C-B26E-A31F239249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2" name="Shape 5">
          <a:extLst>
            <a:ext uri="{FF2B5EF4-FFF2-40B4-BE49-F238E27FC236}">
              <a16:creationId xmlns:a16="http://schemas.microsoft.com/office/drawing/2014/main" id="{09CCF427-6A22-4DEE-91EB-BBAA7987A5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3" name="Shape 5">
          <a:extLst>
            <a:ext uri="{FF2B5EF4-FFF2-40B4-BE49-F238E27FC236}">
              <a16:creationId xmlns:a16="http://schemas.microsoft.com/office/drawing/2014/main" id="{20A3EE2B-D6DB-4831-8F5A-40493DE564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4" name="Shape 5">
          <a:extLst>
            <a:ext uri="{FF2B5EF4-FFF2-40B4-BE49-F238E27FC236}">
              <a16:creationId xmlns:a16="http://schemas.microsoft.com/office/drawing/2014/main" id="{AB8A3D21-89F8-4313-86FC-544B599E16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5" name="Shape 5">
          <a:extLst>
            <a:ext uri="{FF2B5EF4-FFF2-40B4-BE49-F238E27FC236}">
              <a16:creationId xmlns:a16="http://schemas.microsoft.com/office/drawing/2014/main" id="{51605F6A-725C-4045-A380-C8B5CF0851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6" name="Shape 5">
          <a:extLst>
            <a:ext uri="{FF2B5EF4-FFF2-40B4-BE49-F238E27FC236}">
              <a16:creationId xmlns:a16="http://schemas.microsoft.com/office/drawing/2014/main" id="{2BEAECDB-FDC6-4D19-8618-0464B5363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7" name="Shape 5">
          <a:extLst>
            <a:ext uri="{FF2B5EF4-FFF2-40B4-BE49-F238E27FC236}">
              <a16:creationId xmlns:a16="http://schemas.microsoft.com/office/drawing/2014/main" id="{FA8490FF-F79E-4AF3-9C71-74EB68CDE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8" name="Shape 5">
          <a:extLst>
            <a:ext uri="{FF2B5EF4-FFF2-40B4-BE49-F238E27FC236}">
              <a16:creationId xmlns:a16="http://schemas.microsoft.com/office/drawing/2014/main" id="{9DAA4433-E999-46B3-96B3-1951C4559E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9" name="Shape 5">
          <a:extLst>
            <a:ext uri="{FF2B5EF4-FFF2-40B4-BE49-F238E27FC236}">
              <a16:creationId xmlns:a16="http://schemas.microsoft.com/office/drawing/2014/main" id="{D4451058-66C2-443F-BB2A-802044205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0" name="Shape 5">
          <a:extLst>
            <a:ext uri="{FF2B5EF4-FFF2-40B4-BE49-F238E27FC236}">
              <a16:creationId xmlns:a16="http://schemas.microsoft.com/office/drawing/2014/main" id="{9758AB3E-265B-4ED6-9269-5454ACA106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1" name="Shape 5">
          <a:extLst>
            <a:ext uri="{FF2B5EF4-FFF2-40B4-BE49-F238E27FC236}">
              <a16:creationId xmlns:a16="http://schemas.microsoft.com/office/drawing/2014/main" id="{EF49DB9D-92F8-45B0-AB27-108C042112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2" name="Shape 5">
          <a:extLst>
            <a:ext uri="{FF2B5EF4-FFF2-40B4-BE49-F238E27FC236}">
              <a16:creationId xmlns:a16="http://schemas.microsoft.com/office/drawing/2014/main" id="{4B88B18F-0272-44F9-9D3C-F4D92698B8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3" name="Shape 5">
          <a:extLst>
            <a:ext uri="{FF2B5EF4-FFF2-40B4-BE49-F238E27FC236}">
              <a16:creationId xmlns:a16="http://schemas.microsoft.com/office/drawing/2014/main" id="{D9115169-FE6D-4A7B-889A-00399087B7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4" name="Shape 5">
          <a:extLst>
            <a:ext uri="{FF2B5EF4-FFF2-40B4-BE49-F238E27FC236}">
              <a16:creationId xmlns:a16="http://schemas.microsoft.com/office/drawing/2014/main" id="{4B67E52F-34B2-4065-AC7E-7BEE945D28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5" name="Shape 5">
          <a:extLst>
            <a:ext uri="{FF2B5EF4-FFF2-40B4-BE49-F238E27FC236}">
              <a16:creationId xmlns:a16="http://schemas.microsoft.com/office/drawing/2014/main" id="{9FED6139-786B-434B-A342-2F940BCA8F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6" name="Shape 5">
          <a:extLst>
            <a:ext uri="{FF2B5EF4-FFF2-40B4-BE49-F238E27FC236}">
              <a16:creationId xmlns:a16="http://schemas.microsoft.com/office/drawing/2014/main" id="{E2E7A335-9700-4EB7-98F3-ED5C00F378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7" name="Shape 5">
          <a:extLst>
            <a:ext uri="{FF2B5EF4-FFF2-40B4-BE49-F238E27FC236}">
              <a16:creationId xmlns:a16="http://schemas.microsoft.com/office/drawing/2014/main" id="{FEB73AAD-BE73-438E-85BC-671A9C2812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8" name="Shape 5">
          <a:extLst>
            <a:ext uri="{FF2B5EF4-FFF2-40B4-BE49-F238E27FC236}">
              <a16:creationId xmlns:a16="http://schemas.microsoft.com/office/drawing/2014/main" id="{E1BDB2D1-0993-4670-99FD-CA2C1436AB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9" name="Shape 5">
          <a:extLst>
            <a:ext uri="{FF2B5EF4-FFF2-40B4-BE49-F238E27FC236}">
              <a16:creationId xmlns:a16="http://schemas.microsoft.com/office/drawing/2014/main" id="{7CF401C1-DD79-4870-B152-A9FBC19526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0" name="Shape 5">
          <a:extLst>
            <a:ext uri="{FF2B5EF4-FFF2-40B4-BE49-F238E27FC236}">
              <a16:creationId xmlns:a16="http://schemas.microsoft.com/office/drawing/2014/main" id="{A412627D-DED5-42EC-BE7E-8556C96866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1" name="Shape 5">
          <a:extLst>
            <a:ext uri="{FF2B5EF4-FFF2-40B4-BE49-F238E27FC236}">
              <a16:creationId xmlns:a16="http://schemas.microsoft.com/office/drawing/2014/main" id="{36E19707-D421-4619-B2F9-CB57DC979C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2" name="Shape 5">
          <a:extLst>
            <a:ext uri="{FF2B5EF4-FFF2-40B4-BE49-F238E27FC236}">
              <a16:creationId xmlns:a16="http://schemas.microsoft.com/office/drawing/2014/main" id="{035306E3-E67C-4485-8E80-0509E831D6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3" name="Shape 5">
          <a:extLst>
            <a:ext uri="{FF2B5EF4-FFF2-40B4-BE49-F238E27FC236}">
              <a16:creationId xmlns:a16="http://schemas.microsoft.com/office/drawing/2014/main" id="{1161DB65-C19B-4429-B39A-4C3465671E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4" name="Shape 5">
          <a:extLst>
            <a:ext uri="{FF2B5EF4-FFF2-40B4-BE49-F238E27FC236}">
              <a16:creationId xmlns:a16="http://schemas.microsoft.com/office/drawing/2014/main" id="{8C9DBFD0-2363-4E27-B232-F644694E5D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5" name="Shape 5">
          <a:extLst>
            <a:ext uri="{FF2B5EF4-FFF2-40B4-BE49-F238E27FC236}">
              <a16:creationId xmlns:a16="http://schemas.microsoft.com/office/drawing/2014/main" id="{7DA7B0DF-A519-4C61-A3AF-B44CE0A331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6" name="Shape 5">
          <a:extLst>
            <a:ext uri="{FF2B5EF4-FFF2-40B4-BE49-F238E27FC236}">
              <a16:creationId xmlns:a16="http://schemas.microsoft.com/office/drawing/2014/main" id="{CF1C784A-8CDC-4398-823E-B234F81755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07" name="Shape 6">
          <a:extLst>
            <a:ext uri="{FF2B5EF4-FFF2-40B4-BE49-F238E27FC236}">
              <a16:creationId xmlns:a16="http://schemas.microsoft.com/office/drawing/2014/main" id="{3C699150-46B4-48FA-969E-564CD49272C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08" name="Shape 6">
          <a:extLst>
            <a:ext uri="{FF2B5EF4-FFF2-40B4-BE49-F238E27FC236}">
              <a16:creationId xmlns:a16="http://schemas.microsoft.com/office/drawing/2014/main" id="{AFC46B03-3814-4AB0-819A-A9BBF7858603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09" name="Shape 4">
          <a:extLst>
            <a:ext uri="{FF2B5EF4-FFF2-40B4-BE49-F238E27FC236}">
              <a16:creationId xmlns:a16="http://schemas.microsoft.com/office/drawing/2014/main" id="{5EF94840-6330-4424-ADDB-2390C8BD0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0" name="Shape 4">
          <a:extLst>
            <a:ext uri="{FF2B5EF4-FFF2-40B4-BE49-F238E27FC236}">
              <a16:creationId xmlns:a16="http://schemas.microsoft.com/office/drawing/2014/main" id="{10615861-4743-49DE-930D-000F3E90B8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1" name="Shape 4">
          <a:extLst>
            <a:ext uri="{FF2B5EF4-FFF2-40B4-BE49-F238E27FC236}">
              <a16:creationId xmlns:a16="http://schemas.microsoft.com/office/drawing/2014/main" id="{FDA19611-0318-4218-BC9D-0C4591B85F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2" name="Shape 4">
          <a:extLst>
            <a:ext uri="{FF2B5EF4-FFF2-40B4-BE49-F238E27FC236}">
              <a16:creationId xmlns:a16="http://schemas.microsoft.com/office/drawing/2014/main" id="{241870CF-D1F2-4988-8653-2FA19AC278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3" name="Shape 4">
          <a:extLst>
            <a:ext uri="{FF2B5EF4-FFF2-40B4-BE49-F238E27FC236}">
              <a16:creationId xmlns:a16="http://schemas.microsoft.com/office/drawing/2014/main" id="{B8684D49-9469-439E-91A0-C87955E83A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4" name="Shape 4">
          <a:extLst>
            <a:ext uri="{FF2B5EF4-FFF2-40B4-BE49-F238E27FC236}">
              <a16:creationId xmlns:a16="http://schemas.microsoft.com/office/drawing/2014/main" id="{E406F562-CA4E-4F32-9F94-38FC8070F7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5" name="Shape 4">
          <a:extLst>
            <a:ext uri="{FF2B5EF4-FFF2-40B4-BE49-F238E27FC236}">
              <a16:creationId xmlns:a16="http://schemas.microsoft.com/office/drawing/2014/main" id="{5CBEE4DF-4FED-429D-8541-6DB33E1947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6" name="Shape 4">
          <a:extLst>
            <a:ext uri="{FF2B5EF4-FFF2-40B4-BE49-F238E27FC236}">
              <a16:creationId xmlns:a16="http://schemas.microsoft.com/office/drawing/2014/main" id="{B0AC3029-3581-4B4E-A31B-1C942A90A9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7" name="Shape 4">
          <a:extLst>
            <a:ext uri="{FF2B5EF4-FFF2-40B4-BE49-F238E27FC236}">
              <a16:creationId xmlns:a16="http://schemas.microsoft.com/office/drawing/2014/main" id="{30930DE6-563E-47A5-BE99-36EC9B2FBC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8" name="Shape 4">
          <a:extLst>
            <a:ext uri="{FF2B5EF4-FFF2-40B4-BE49-F238E27FC236}">
              <a16:creationId xmlns:a16="http://schemas.microsoft.com/office/drawing/2014/main" id="{244C3DAF-2E54-4CA4-A139-D952EC7B5D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9" name="Shape 4">
          <a:extLst>
            <a:ext uri="{FF2B5EF4-FFF2-40B4-BE49-F238E27FC236}">
              <a16:creationId xmlns:a16="http://schemas.microsoft.com/office/drawing/2014/main" id="{BD6C891F-D6F5-4EE8-91AD-4C62933BCC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0" name="Shape 4">
          <a:extLst>
            <a:ext uri="{FF2B5EF4-FFF2-40B4-BE49-F238E27FC236}">
              <a16:creationId xmlns:a16="http://schemas.microsoft.com/office/drawing/2014/main" id="{51A70055-8226-428D-8363-61AA883732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1" name="Shape 4">
          <a:extLst>
            <a:ext uri="{FF2B5EF4-FFF2-40B4-BE49-F238E27FC236}">
              <a16:creationId xmlns:a16="http://schemas.microsoft.com/office/drawing/2014/main" id="{437FF1A4-BD46-4554-9352-7FDF83EC4B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2" name="Shape 4">
          <a:extLst>
            <a:ext uri="{FF2B5EF4-FFF2-40B4-BE49-F238E27FC236}">
              <a16:creationId xmlns:a16="http://schemas.microsoft.com/office/drawing/2014/main" id="{DBDDB81A-3AED-4848-8D86-A108308F0C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3" name="Shape 4">
          <a:extLst>
            <a:ext uri="{FF2B5EF4-FFF2-40B4-BE49-F238E27FC236}">
              <a16:creationId xmlns:a16="http://schemas.microsoft.com/office/drawing/2014/main" id="{BF096713-AB0F-43D5-AC84-14FF3337E2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4" name="Shape 5">
          <a:extLst>
            <a:ext uri="{FF2B5EF4-FFF2-40B4-BE49-F238E27FC236}">
              <a16:creationId xmlns:a16="http://schemas.microsoft.com/office/drawing/2014/main" id="{1F944CFD-8D19-4172-A2AD-D7F1E0BF29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5" name="Shape 5">
          <a:extLst>
            <a:ext uri="{FF2B5EF4-FFF2-40B4-BE49-F238E27FC236}">
              <a16:creationId xmlns:a16="http://schemas.microsoft.com/office/drawing/2014/main" id="{0B9FDD29-9822-4953-ABCF-C4B241D12D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6" name="Shape 5">
          <a:extLst>
            <a:ext uri="{FF2B5EF4-FFF2-40B4-BE49-F238E27FC236}">
              <a16:creationId xmlns:a16="http://schemas.microsoft.com/office/drawing/2014/main" id="{DBC2EDD8-C68C-4D67-A47C-362BB64298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7" name="Shape 5">
          <a:extLst>
            <a:ext uri="{FF2B5EF4-FFF2-40B4-BE49-F238E27FC236}">
              <a16:creationId xmlns:a16="http://schemas.microsoft.com/office/drawing/2014/main" id="{21CCBBCC-51BA-4F8D-BC9E-2E01F05313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8" name="Shape 5">
          <a:extLst>
            <a:ext uri="{FF2B5EF4-FFF2-40B4-BE49-F238E27FC236}">
              <a16:creationId xmlns:a16="http://schemas.microsoft.com/office/drawing/2014/main" id="{998EED2F-42DF-4707-B6ED-967E80FE99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9" name="Shape 5">
          <a:extLst>
            <a:ext uri="{FF2B5EF4-FFF2-40B4-BE49-F238E27FC236}">
              <a16:creationId xmlns:a16="http://schemas.microsoft.com/office/drawing/2014/main" id="{6CD5022D-753D-4B41-A64A-03742ED1B5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0" name="Shape 5">
          <a:extLst>
            <a:ext uri="{FF2B5EF4-FFF2-40B4-BE49-F238E27FC236}">
              <a16:creationId xmlns:a16="http://schemas.microsoft.com/office/drawing/2014/main" id="{693FC3F0-7A76-4207-ABEC-B0E55BF473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1" name="Shape 5">
          <a:extLst>
            <a:ext uri="{FF2B5EF4-FFF2-40B4-BE49-F238E27FC236}">
              <a16:creationId xmlns:a16="http://schemas.microsoft.com/office/drawing/2014/main" id="{8770CBA0-84EB-4B38-AC1F-088EDE605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2" name="Shape 5">
          <a:extLst>
            <a:ext uri="{FF2B5EF4-FFF2-40B4-BE49-F238E27FC236}">
              <a16:creationId xmlns:a16="http://schemas.microsoft.com/office/drawing/2014/main" id="{516E91DA-AB5A-481C-BC01-13E9DA3130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3" name="Shape 5">
          <a:extLst>
            <a:ext uri="{FF2B5EF4-FFF2-40B4-BE49-F238E27FC236}">
              <a16:creationId xmlns:a16="http://schemas.microsoft.com/office/drawing/2014/main" id="{AF1A5A69-0B76-414E-9C09-F100BF1774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4" name="Shape 5">
          <a:extLst>
            <a:ext uri="{FF2B5EF4-FFF2-40B4-BE49-F238E27FC236}">
              <a16:creationId xmlns:a16="http://schemas.microsoft.com/office/drawing/2014/main" id="{CEFEF488-CD08-4C60-A09B-67D197B908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5" name="Shape 5">
          <a:extLst>
            <a:ext uri="{FF2B5EF4-FFF2-40B4-BE49-F238E27FC236}">
              <a16:creationId xmlns:a16="http://schemas.microsoft.com/office/drawing/2014/main" id="{1D27A625-C1F0-438B-BB42-04E09EB034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6" name="Shape 5">
          <a:extLst>
            <a:ext uri="{FF2B5EF4-FFF2-40B4-BE49-F238E27FC236}">
              <a16:creationId xmlns:a16="http://schemas.microsoft.com/office/drawing/2014/main" id="{B131165A-104D-4A75-AB91-A24DDB4E74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7" name="Shape 5">
          <a:extLst>
            <a:ext uri="{FF2B5EF4-FFF2-40B4-BE49-F238E27FC236}">
              <a16:creationId xmlns:a16="http://schemas.microsoft.com/office/drawing/2014/main" id="{AFD445D1-7F0C-4116-8AB0-23E6326FBC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8" name="Shape 5">
          <a:extLst>
            <a:ext uri="{FF2B5EF4-FFF2-40B4-BE49-F238E27FC236}">
              <a16:creationId xmlns:a16="http://schemas.microsoft.com/office/drawing/2014/main" id="{AFA95EFC-94B7-4ACD-A55D-D5DED48616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9" name="Shape 5">
          <a:extLst>
            <a:ext uri="{FF2B5EF4-FFF2-40B4-BE49-F238E27FC236}">
              <a16:creationId xmlns:a16="http://schemas.microsoft.com/office/drawing/2014/main" id="{CB5D3363-83A4-4818-8B5E-BD245DB4AC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0" name="Shape 4">
          <a:extLst>
            <a:ext uri="{FF2B5EF4-FFF2-40B4-BE49-F238E27FC236}">
              <a16:creationId xmlns:a16="http://schemas.microsoft.com/office/drawing/2014/main" id="{5FA13B01-C45A-44A2-93EE-CA55A7C37B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1" name="Shape 4">
          <a:extLst>
            <a:ext uri="{FF2B5EF4-FFF2-40B4-BE49-F238E27FC236}">
              <a16:creationId xmlns:a16="http://schemas.microsoft.com/office/drawing/2014/main" id="{65EFD9AE-37D1-459B-8356-6E24BCE0E2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2" name="Shape 4">
          <a:extLst>
            <a:ext uri="{FF2B5EF4-FFF2-40B4-BE49-F238E27FC236}">
              <a16:creationId xmlns:a16="http://schemas.microsoft.com/office/drawing/2014/main" id="{2D94A452-FB10-4BF3-A6F3-3F2E92EBCF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3" name="Shape 4">
          <a:extLst>
            <a:ext uri="{FF2B5EF4-FFF2-40B4-BE49-F238E27FC236}">
              <a16:creationId xmlns:a16="http://schemas.microsoft.com/office/drawing/2014/main" id="{3F642C6F-8C1A-4E21-A838-14142C20EF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4" name="Shape 4">
          <a:extLst>
            <a:ext uri="{FF2B5EF4-FFF2-40B4-BE49-F238E27FC236}">
              <a16:creationId xmlns:a16="http://schemas.microsoft.com/office/drawing/2014/main" id="{1C61DBF3-4059-4FD6-9597-3569AF67CB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5" name="Shape 4">
          <a:extLst>
            <a:ext uri="{FF2B5EF4-FFF2-40B4-BE49-F238E27FC236}">
              <a16:creationId xmlns:a16="http://schemas.microsoft.com/office/drawing/2014/main" id="{52290A37-3F6A-4B52-A7B2-66964911E4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6" name="Shape 4">
          <a:extLst>
            <a:ext uri="{FF2B5EF4-FFF2-40B4-BE49-F238E27FC236}">
              <a16:creationId xmlns:a16="http://schemas.microsoft.com/office/drawing/2014/main" id="{33CCB71B-D55C-4CA6-A22D-300596DFAF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7" name="Shape 4">
          <a:extLst>
            <a:ext uri="{FF2B5EF4-FFF2-40B4-BE49-F238E27FC236}">
              <a16:creationId xmlns:a16="http://schemas.microsoft.com/office/drawing/2014/main" id="{C2538F81-7CB5-4C49-A27A-14E9FAAA71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8" name="Shape 4">
          <a:extLst>
            <a:ext uri="{FF2B5EF4-FFF2-40B4-BE49-F238E27FC236}">
              <a16:creationId xmlns:a16="http://schemas.microsoft.com/office/drawing/2014/main" id="{1F044CC3-BF81-43C5-865A-7BB00E2B06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9" name="Shape 4">
          <a:extLst>
            <a:ext uri="{FF2B5EF4-FFF2-40B4-BE49-F238E27FC236}">
              <a16:creationId xmlns:a16="http://schemas.microsoft.com/office/drawing/2014/main" id="{15E7548A-C5A3-4031-A7D6-8BA0EBCA6A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0" name="Shape 4">
          <a:extLst>
            <a:ext uri="{FF2B5EF4-FFF2-40B4-BE49-F238E27FC236}">
              <a16:creationId xmlns:a16="http://schemas.microsoft.com/office/drawing/2014/main" id="{14BC88A2-D875-4895-A472-B7D2B29FAC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1" name="Shape 4">
          <a:extLst>
            <a:ext uri="{FF2B5EF4-FFF2-40B4-BE49-F238E27FC236}">
              <a16:creationId xmlns:a16="http://schemas.microsoft.com/office/drawing/2014/main" id="{BD71A345-82AB-493C-A2CC-4EA70A2257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2" name="Shape 4">
          <a:extLst>
            <a:ext uri="{FF2B5EF4-FFF2-40B4-BE49-F238E27FC236}">
              <a16:creationId xmlns:a16="http://schemas.microsoft.com/office/drawing/2014/main" id="{E64B9A97-AF4A-4523-B6FC-6616C473DEC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3" name="Shape 4">
          <a:extLst>
            <a:ext uri="{FF2B5EF4-FFF2-40B4-BE49-F238E27FC236}">
              <a16:creationId xmlns:a16="http://schemas.microsoft.com/office/drawing/2014/main" id="{79A50758-5F05-4D73-80E5-934B2A0EA4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4" name="Shape 4">
          <a:extLst>
            <a:ext uri="{FF2B5EF4-FFF2-40B4-BE49-F238E27FC236}">
              <a16:creationId xmlns:a16="http://schemas.microsoft.com/office/drawing/2014/main" id="{0FE59CB2-2E28-4F83-BE93-EDF51D23FD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5" name="Shape 5">
          <a:extLst>
            <a:ext uri="{FF2B5EF4-FFF2-40B4-BE49-F238E27FC236}">
              <a16:creationId xmlns:a16="http://schemas.microsoft.com/office/drawing/2014/main" id="{CD779F45-F5BE-4163-AB2F-2E067AD4D3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6" name="Shape 5">
          <a:extLst>
            <a:ext uri="{FF2B5EF4-FFF2-40B4-BE49-F238E27FC236}">
              <a16:creationId xmlns:a16="http://schemas.microsoft.com/office/drawing/2014/main" id="{30B66183-D897-4DCC-BEA8-B316CD8793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7" name="Shape 5">
          <a:extLst>
            <a:ext uri="{FF2B5EF4-FFF2-40B4-BE49-F238E27FC236}">
              <a16:creationId xmlns:a16="http://schemas.microsoft.com/office/drawing/2014/main" id="{E6F8824F-0834-40F6-B38A-1EF3C90956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8" name="Shape 5">
          <a:extLst>
            <a:ext uri="{FF2B5EF4-FFF2-40B4-BE49-F238E27FC236}">
              <a16:creationId xmlns:a16="http://schemas.microsoft.com/office/drawing/2014/main" id="{3A160A68-0B04-47CF-82A3-6BF56CA168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9" name="Shape 5">
          <a:extLst>
            <a:ext uri="{FF2B5EF4-FFF2-40B4-BE49-F238E27FC236}">
              <a16:creationId xmlns:a16="http://schemas.microsoft.com/office/drawing/2014/main" id="{6250CA58-047C-4CC4-8837-D8D94903D7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0" name="Shape 5">
          <a:extLst>
            <a:ext uri="{FF2B5EF4-FFF2-40B4-BE49-F238E27FC236}">
              <a16:creationId xmlns:a16="http://schemas.microsoft.com/office/drawing/2014/main" id="{74008105-A31D-41CB-A2E3-AF12B0991F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1" name="Shape 5">
          <a:extLst>
            <a:ext uri="{FF2B5EF4-FFF2-40B4-BE49-F238E27FC236}">
              <a16:creationId xmlns:a16="http://schemas.microsoft.com/office/drawing/2014/main" id="{0E664100-2398-42B7-B439-26F5FC5E55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2" name="Shape 5">
          <a:extLst>
            <a:ext uri="{FF2B5EF4-FFF2-40B4-BE49-F238E27FC236}">
              <a16:creationId xmlns:a16="http://schemas.microsoft.com/office/drawing/2014/main" id="{3A782A7B-DAA2-4FE7-90F4-4BCF972FAC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3" name="Shape 5">
          <a:extLst>
            <a:ext uri="{FF2B5EF4-FFF2-40B4-BE49-F238E27FC236}">
              <a16:creationId xmlns:a16="http://schemas.microsoft.com/office/drawing/2014/main" id="{2F6217FA-C35E-43C2-BF05-334739179C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4" name="Shape 5">
          <a:extLst>
            <a:ext uri="{FF2B5EF4-FFF2-40B4-BE49-F238E27FC236}">
              <a16:creationId xmlns:a16="http://schemas.microsoft.com/office/drawing/2014/main" id="{8A6B845C-DF7B-423D-B41D-0A02E63451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5" name="Shape 5">
          <a:extLst>
            <a:ext uri="{FF2B5EF4-FFF2-40B4-BE49-F238E27FC236}">
              <a16:creationId xmlns:a16="http://schemas.microsoft.com/office/drawing/2014/main" id="{0E52EBA9-55ED-4434-93D8-7452E478BF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6" name="Shape 5">
          <a:extLst>
            <a:ext uri="{FF2B5EF4-FFF2-40B4-BE49-F238E27FC236}">
              <a16:creationId xmlns:a16="http://schemas.microsoft.com/office/drawing/2014/main" id="{5BF4C3E8-899E-4D9B-8A45-90A5F738B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7" name="Shape 5">
          <a:extLst>
            <a:ext uri="{FF2B5EF4-FFF2-40B4-BE49-F238E27FC236}">
              <a16:creationId xmlns:a16="http://schemas.microsoft.com/office/drawing/2014/main" id="{589AF100-23C0-42E4-9252-3698033636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8" name="Shape 5">
          <a:extLst>
            <a:ext uri="{FF2B5EF4-FFF2-40B4-BE49-F238E27FC236}">
              <a16:creationId xmlns:a16="http://schemas.microsoft.com/office/drawing/2014/main" id="{DA080003-89F0-4D9D-9136-462F6259AA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9" name="Shape 5">
          <a:extLst>
            <a:ext uri="{FF2B5EF4-FFF2-40B4-BE49-F238E27FC236}">
              <a16:creationId xmlns:a16="http://schemas.microsoft.com/office/drawing/2014/main" id="{250BA490-7795-4637-9D29-EB5EBEBBBE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70" name="Shape 5">
          <a:extLst>
            <a:ext uri="{FF2B5EF4-FFF2-40B4-BE49-F238E27FC236}">
              <a16:creationId xmlns:a16="http://schemas.microsoft.com/office/drawing/2014/main" id="{7FD43811-1FBF-4205-891B-29A7F34B01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1" name="Shape 4">
          <a:extLst>
            <a:ext uri="{FF2B5EF4-FFF2-40B4-BE49-F238E27FC236}">
              <a16:creationId xmlns:a16="http://schemas.microsoft.com/office/drawing/2014/main" id="{5D792170-2657-4C1A-AEB8-03B34847070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2" name="Shape 4">
          <a:extLst>
            <a:ext uri="{FF2B5EF4-FFF2-40B4-BE49-F238E27FC236}">
              <a16:creationId xmlns:a16="http://schemas.microsoft.com/office/drawing/2014/main" id="{67F1079C-0998-41EA-B4CA-66586ED0F5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3" name="Shape 4">
          <a:extLst>
            <a:ext uri="{FF2B5EF4-FFF2-40B4-BE49-F238E27FC236}">
              <a16:creationId xmlns:a16="http://schemas.microsoft.com/office/drawing/2014/main" id="{69F0C89D-92FD-4D71-9838-724DB4FE24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4" name="Shape 4">
          <a:extLst>
            <a:ext uri="{FF2B5EF4-FFF2-40B4-BE49-F238E27FC236}">
              <a16:creationId xmlns:a16="http://schemas.microsoft.com/office/drawing/2014/main" id="{271EA985-4927-47D3-9799-A7E9C540DA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5" name="Shape 4">
          <a:extLst>
            <a:ext uri="{FF2B5EF4-FFF2-40B4-BE49-F238E27FC236}">
              <a16:creationId xmlns:a16="http://schemas.microsoft.com/office/drawing/2014/main" id="{03F2A7C8-EBEB-4D5A-9CBD-D94170E900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6" name="Shape 4">
          <a:extLst>
            <a:ext uri="{FF2B5EF4-FFF2-40B4-BE49-F238E27FC236}">
              <a16:creationId xmlns:a16="http://schemas.microsoft.com/office/drawing/2014/main" id="{DE831E15-C8DE-4512-A4BB-9228DDB2CD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7" name="Shape 4">
          <a:extLst>
            <a:ext uri="{FF2B5EF4-FFF2-40B4-BE49-F238E27FC236}">
              <a16:creationId xmlns:a16="http://schemas.microsoft.com/office/drawing/2014/main" id="{B4ED97C3-B4DC-4E2A-B250-1643B849CF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8" name="Shape 4">
          <a:extLst>
            <a:ext uri="{FF2B5EF4-FFF2-40B4-BE49-F238E27FC236}">
              <a16:creationId xmlns:a16="http://schemas.microsoft.com/office/drawing/2014/main" id="{CBBB4419-7EF5-4148-AAAA-DCE5BF21FE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9" name="Shape 4">
          <a:extLst>
            <a:ext uri="{FF2B5EF4-FFF2-40B4-BE49-F238E27FC236}">
              <a16:creationId xmlns:a16="http://schemas.microsoft.com/office/drawing/2014/main" id="{2D6E4C6D-6210-4DF2-9268-99F5EEAD24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0" name="Shape 4">
          <a:extLst>
            <a:ext uri="{FF2B5EF4-FFF2-40B4-BE49-F238E27FC236}">
              <a16:creationId xmlns:a16="http://schemas.microsoft.com/office/drawing/2014/main" id="{A5CEAC04-1F0A-4A75-8DFD-6DC117CC32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1" name="Shape 4">
          <a:extLst>
            <a:ext uri="{FF2B5EF4-FFF2-40B4-BE49-F238E27FC236}">
              <a16:creationId xmlns:a16="http://schemas.microsoft.com/office/drawing/2014/main" id="{DF8C4B38-8BE9-41DC-8550-35D84EC41C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2" name="Shape 4">
          <a:extLst>
            <a:ext uri="{FF2B5EF4-FFF2-40B4-BE49-F238E27FC236}">
              <a16:creationId xmlns:a16="http://schemas.microsoft.com/office/drawing/2014/main" id="{84869CEB-F16C-49CE-9727-77418EC5D3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3" name="Shape 4">
          <a:extLst>
            <a:ext uri="{FF2B5EF4-FFF2-40B4-BE49-F238E27FC236}">
              <a16:creationId xmlns:a16="http://schemas.microsoft.com/office/drawing/2014/main" id="{662820D9-2C35-4C28-9E0F-5C9BF333AEE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4" name="Shape 4">
          <a:extLst>
            <a:ext uri="{FF2B5EF4-FFF2-40B4-BE49-F238E27FC236}">
              <a16:creationId xmlns:a16="http://schemas.microsoft.com/office/drawing/2014/main" id="{02CF4FE5-348B-4BA7-A70F-CC588397E2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5" name="Shape 4">
          <a:extLst>
            <a:ext uri="{FF2B5EF4-FFF2-40B4-BE49-F238E27FC236}">
              <a16:creationId xmlns:a16="http://schemas.microsoft.com/office/drawing/2014/main" id="{399B695F-2316-4775-BAD8-701DBA0A8F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6" name="Shape 5">
          <a:extLst>
            <a:ext uri="{FF2B5EF4-FFF2-40B4-BE49-F238E27FC236}">
              <a16:creationId xmlns:a16="http://schemas.microsoft.com/office/drawing/2014/main" id="{1B32B60A-AC83-4CE7-8231-FC52370D11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7" name="Shape 5">
          <a:extLst>
            <a:ext uri="{FF2B5EF4-FFF2-40B4-BE49-F238E27FC236}">
              <a16:creationId xmlns:a16="http://schemas.microsoft.com/office/drawing/2014/main" id="{D5960447-3707-4646-9B4D-E93C2EB940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8" name="Shape 5">
          <a:extLst>
            <a:ext uri="{FF2B5EF4-FFF2-40B4-BE49-F238E27FC236}">
              <a16:creationId xmlns:a16="http://schemas.microsoft.com/office/drawing/2014/main" id="{223AE9A4-8D14-43D1-8016-FBBC0B5702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9" name="Shape 5">
          <a:extLst>
            <a:ext uri="{FF2B5EF4-FFF2-40B4-BE49-F238E27FC236}">
              <a16:creationId xmlns:a16="http://schemas.microsoft.com/office/drawing/2014/main" id="{821222F3-BF43-43EE-A437-6D59EF162E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0" name="Shape 5">
          <a:extLst>
            <a:ext uri="{FF2B5EF4-FFF2-40B4-BE49-F238E27FC236}">
              <a16:creationId xmlns:a16="http://schemas.microsoft.com/office/drawing/2014/main" id="{BA12CFE6-7FCA-43D7-A8D8-76B3CFD546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1" name="Shape 5">
          <a:extLst>
            <a:ext uri="{FF2B5EF4-FFF2-40B4-BE49-F238E27FC236}">
              <a16:creationId xmlns:a16="http://schemas.microsoft.com/office/drawing/2014/main" id="{955C2ECE-B930-4C3D-ACC9-5C355BCA48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2" name="Shape 5">
          <a:extLst>
            <a:ext uri="{FF2B5EF4-FFF2-40B4-BE49-F238E27FC236}">
              <a16:creationId xmlns:a16="http://schemas.microsoft.com/office/drawing/2014/main" id="{C2CEB952-DF12-4EC2-949B-013B982459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3" name="Shape 5">
          <a:extLst>
            <a:ext uri="{FF2B5EF4-FFF2-40B4-BE49-F238E27FC236}">
              <a16:creationId xmlns:a16="http://schemas.microsoft.com/office/drawing/2014/main" id="{F4125AB7-78FC-4AD4-BDC8-34D4D4C222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4" name="Shape 5">
          <a:extLst>
            <a:ext uri="{FF2B5EF4-FFF2-40B4-BE49-F238E27FC236}">
              <a16:creationId xmlns:a16="http://schemas.microsoft.com/office/drawing/2014/main" id="{1FDA23FD-6842-41A5-96AF-721B99C6E6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5" name="Shape 5">
          <a:extLst>
            <a:ext uri="{FF2B5EF4-FFF2-40B4-BE49-F238E27FC236}">
              <a16:creationId xmlns:a16="http://schemas.microsoft.com/office/drawing/2014/main" id="{19A26B62-1733-41C0-9B14-3CE2E1F7C8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6" name="Shape 5">
          <a:extLst>
            <a:ext uri="{FF2B5EF4-FFF2-40B4-BE49-F238E27FC236}">
              <a16:creationId xmlns:a16="http://schemas.microsoft.com/office/drawing/2014/main" id="{BE693866-157D-44C3-A5D2-B75AE23BAA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7" name="Shape 5">
          <a:extLst>
            <a:ext uri="{FF2B5EF4-FFF2-40B4-BE49-F238E27FC236}">
              <a16:creationId xmlns:a16="http://schemas.microsoft.com/office/drawing/2014/main" id="{F990F7AB-B3B7-4D86-95EC-12AD591063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8" name="Shape 5">
          <a:extLst>
            <a:ext uri="{FF2B5EF4-FFF2-40B4-BE49-F238E27FC236}">
              <a16:creationId xmlns:a16="http://schemas.microsoft.com/office/drawing/2014/main" id="{D8A3B072-F667-4BA1-9EDD-1D52E6745C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99" name="Shape 6">
          <a:extLst>
            <a:ext uri="{FF2B5EF4-FFF2-40B4-BE49-F238E27FC236}">
              <a16:creationId xmlns:a16="http://schemas.microsoft.com/office/drawing/2014/main" id="{B167FED8-EB0D-445B-86BC-1BFE393F6F0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600" name="Shape 6">
          <a:extLst>
            <a:ext uri="{FF2B5EF4-FFF2-40B4-BE49-F238E27FC236}">
              <a16:creationId xmlns:a16="http://schemas.microsoft.com/office/drawing/2014/main" id="{A8999BC8-FDC0-419A-A483-B2648E0A3103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1" name="Shape 4">
          <a:extLst>
            <a:ext uri="{FF2B5EF4-FFF2-40B4-BE49-F238E27FC236}">
              <a16:creationId xmlns:a16="http://schemas.microsoft.com/office/drawing/2014/main" id="{5E721B44-1F15-4274-8886-7BB513DE79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2" name="Shape 4">
          <a:extLst>
            <a:ext uri="{FF2B5EF4-FFF2-40B4-BE49-F238E27FC236}">
              <a16:creationId xmlns:a16="http://schemas.microsoft.com/office/drawing/2014/main" id="{06547D8B-5F5E-480D-997F-0555F94C50E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3" name="Shape 4">
          <a:extLst>
            <a:ext uri="{FF2B5EF4-FFF2-40B4-BE49-F238E27FC236}">
              <a16:creationId xmlns:a16="http://schemas.microsoft.com/office/drawing/2014/main" id="{33DFD725-2932-4CCB-9F6C-D385AD87C62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4" name="Shape 4">
          <a:extLst>
            <a:ext uri="{FF2B5EF4-FFF2-40B4-BE49-F238E27FC236}">
              <a16:creationId xmlns:a16="http://schemas.microsoft.com/office/drawing/2014/main" id="{A2819B74-B9D2-46FC-A7E2-176437592E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5" name="Shape 4">
          <a:extLst>
            <a:ext uri="{FF2B5EF4-FFF2-40B4-BE49-F238E27FC236}">
              <a16:creationId xmlns:a16="http://schemas.microsoft.com/office/drawing/2014/main" id="{94664CD1-C6AD-442B-AEEA-84B12BA351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6" name="Shape 4">
          <a:extLst>
            <a:ext uri="{FF2B5EF4-FFF2-40B4-BE49-F238E27FC236}">
              <a16:creationId xmlns:a16="http://schemas.microsoft.com/office/drawing/2014/main" id="{BA398259-4C30-4E18-9D29-00240D74DD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7" name="Shape 4">
          <a:extLst>
            <a:ext uri="{FF2B5EF4-FFF2-40B4-BE49-F238E27FC236}">
              <a16:creationId xmlns:a16="http://schemas.microsoft.com/office/drawing/2014/main" id="{983F9918-0C3E-4621-AE0C-140DE1EABD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8" name="Shape 4">
          <a:extLst>
            <a:ext uri="{FF2B5EF4-FFF2-40B4-BE49-F238E27FC236}">
              <a16:creationId xmlns:a16="http://schemas.microsoft.com/office/drawing/2014/main" id="{C9506671-C68B-4937-8806-FFF5E3FBBF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9" name="Shape 4">
          <a:extLst>
            <a:ext uri="{FF2B5EF4-FFF2-40B4-BE49-F238E27FC236}">
              <a16:creationId xmlns:a16="http://schemas.microsoft.com/office/drawing/2014/main" id="{E12931CC-3FCD-4DE3-A1E2-5451087EA6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0" name="Shape 4">
          <a:extLst>
            <a:ext uri="{FF2B5EF4-FFF2-40B4-BE49-F238E27FC236}">
              <a16:creationId xmlns:a16="http://schemas.microsoft.com/office/drawing/2014/main" id="{AE75D81F-7D15-4DDC-B3BF-24A510D1E0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1" name="Shape 4">
          <a:extLst>
            <a:ext uri="{FF2B5EF4-FFF2-40B4-BE49-F238E27FC236}">
              <a16:creationId xmlns:a16="http://schemas.microsoft.com/office/drawing/2014/main" id="{C93C1365-35F7-4835-90A1-9ACC33EE65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2" name="Shape 4">
          <a:extLst>
            <a:ext uri="{FF2B5EF4-FFF2-40B4-BE49-F238E27FC236}">
              <a16:creationId xmlns:a16="http://schemas.microsoft.com/office/drawing/2014/main" id="{387F6E73-810D-483C-9D03-CC5729A276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3" name="Shape 4">
          <a:extLst>
            <a:ext uri="{FF2B5EF4-FFF2-40B4-BE49-F238E27FC236}">
              <a16:creationId xmlns:a16="http://schemas.microsoft.com/office/drawing/2014/main" id="{C206C8DE-8344-47B2-A08B-440843565A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4" name="Shape 4">
          <a:extLst>
            <a:ext uri="{FF2B5EF4-FFF2-40B4-BE49-F238E27FC236}">
              <a16:creationId xmlns:a16="http://schemas.microsoft.com/office/drawing/2014/main" id="{5A33EF0A-0FB1-4176-B94C-1F6A4304F1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5" name="Shape 4">
          <a:extLst>
            <a:ext uri="{FF2B5EF4-FFF2-40B4-BE49-F238E27FC236}">
              <a16:creationId xmlns:a16="http://schemas.microsoft.com/office/drawing/2014/main" id="{BAF517EC-3001-46FF-9C17-F5291452F3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6" name="Shape 5">
          <a:extLst>
            <a:ext uri="{FF2B5EF4-FFF2-40B4-BE49-F238E27FC236}">
              <a16:creationId xmlns:a16="http://schemas.microsoft.com/office/drawing/2014/main" id="{9B1E5F02-F309-48FC-89C8-8E8509CA7A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7" name="Shape 5">
          <a:extLst>
            <a:ext uri="{FF2B5EF4-FFF2-40B4-BE49-F238E27FC236}">
              <a16:creationId xmlns:a16="http://schemas.microsoft.com/office/drawing/2014/main" id="{01062995-5745-4271-8C60-B777B5E378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8" name="Shape 5">
          <a:extLst>
            <a:ext uri="{FF2B5EF4-FFF2-40B4-BE49-F238E27FC236}">
              <a16:creationId xmlns:a16="http://schemas.microsoft.com/office/drawing/2014/main" id="{35602623-96B3-4A02-BDAD-0B78A98331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9" name="Shape 5">
          <a:extLst>
            <a:ext uri="{FF2B5EF4-FFF2-40B4-BE49-F238E27FC236}">
              <a16:creationId xmlns:a16="http://schemas.microsoft.com/office/drawing/2014/main" id="{9886A046-2120-4636-AC07-B02D548E8D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0" name="Shape 5">
          <a:extLst>
            <a:ext uri="{FF2B5EF4-FFF2-40B4-BE49-F238E27FC236}">
              <a16:creationId xmlns:a16="http://schemas.microsoft.com/office/drawing/2014/main" id="{0B5CF48C-B540-4848-970E-FB85ADDC91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1" name="Shape 5">
          <a:extLst>
            <a:ext uri="{FF2B5EF4-FFF2-40B4-BE49-F238E27FC236}">
              <a16:creationId xmlns:a16="http://schemas.microsoft.com/office/drawing/2014/main" id="{67FE04BF-3E00-4C90-B85F-3C3CCDF355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2" name="Shape 5">
          <a:extLst>
            <a:ext uri="{FF2B5EF4-FFF2-40B4-BE49-F238E27FC236}">
              <a16:creationId xmlns:a16="http://schemas.microsoft.com/office/drawing/2014/main" id="{EB5B08D2-B37A-4634-A4C7-8AE968012B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3" name="Shape 5">
          <a:extLst>
            <a:ext uri="{FF2B5EF4-FFF2-40B4-BE49-F238E27FC236}">
              <a16:creationId xmlns:a16="http://schemas.microsoft.com/office/drawing/2014/main" id="{D966132C-F34E-47EA-A6D7-43539C25F9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4" name="Shape 5">
          <a:extLst>
            <a:ext uri="{FF2B5EF4-FFF2-40B4-BE49-F238E27FC236}">
              <a16:creationId xmlns:a16="http://schemas.microsoft.com/office/drawing/2014/main" id="{54C8CB26-4B24-4142-B754-AF6DD11B79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5" name="Shape 5">
          <a:extLst>
            <a:ext uri="{FF2B5EF4-FFF2-40B4-BE49-F238E27FC236}">
              <a16:creationId xmlns:a16="http://schemas.microsoft.com/office/drawing/2014/main" id="{B80B2C0C-1FC9-401F-BE57-BFE8797B3C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6" name="Shape 5">
          <a:extLst>
            <a:ext uri="{FF2B5EF4-FFF2-40B4-BE49-F238E27FC236}">
              <a16:creationId xmlns:a16="http://schemas.microsoft.com/office/drawing/2014/main" id="{C711DD9E-C3C0-4059-AFB8-25ADB2BABA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7" name="Shape 5">
          <a:extLst>
            <a:ext uri="{FF2B5EF4-FFF2-40B4-BE49-F238E27FC236}">
              <a16:creationId xmlns:a16="http://schemas.microsoft.com/office/drawing/2014/main" id="{7F4BC286-B979-42D2-AB67-5AB312BFFA1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8" name="Shape 5">
          <a:extLst>
            <a:ext uri="{FF2B5EF4-FFF2-40B4-BE49-F238E27FC236}">
              <a16:creationId xmlns:a16="http://schemas.microsoft.com/office/drawing/2014/main" id="{81C3D76E-3575-4B09-AB6E-A564DDC067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9" name="Shape 5">
          <a:extLst>
            <a:ext uri="{FF2B5EF4-FFF2-40B4-BE49-F238E27FC236}">
              <a16:creationId xmlns:a16="http://schemas.microsoft.com/office/drawing/2014/main" id="{6D8290A9-2B56-4AC9-8799-ABB39852F6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30" name="Shape 5">
          <a:extLst>
            <a:ext uri="{FF2B5EF4-FFF2-40B4-BE49-F238E27FC236}">
              <a16:creationId xmlns:a16="http://schemas.microsoft.com/office/drawing/2014/main" id="{4F2FB8CB-D077-45EC-AA73-995208B607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31" name="Shape 5">
          <a:extLst>
            <a:ext uri="{FF2B5EF4-FFF2-40B4-BE49-F238E27FC236}">
              <a16:creationId xmlns:a16="http://schemas.microsoft.com/office/drawing/2014/main" id="{9C3C03D0-A39D-4CA9-B5C3-AA605292A8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2" name="Shape 4">
          <a:extLst>
            <a:ext uri="{FF2B5EF4-FFF2-40B4-BE49-F238E27FC236}">
              <a16:creationId xmlns:a16="http://schemas.microsoft.com/office/drawing/2014/main" id="{57C11951-29DA-4CE9-BC89-D38682ADEA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3" name="Shape 4">
          <a:extLst>
            <a:ext uri="{FF2B5EF4-FFF2-40B4-BE49-F238E27FC236}">
              <a16:creationId xmlns:a16="http://schemas.microsoft.com/office/drawing/2014/main" id="{9B5EAEC7-182D-4157-BEBD-8853B86791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4" name="Shape 4">
          <a:extLst>
            <a:ext uri="{FF2B5EF4-FFF2-40B4-BE49-F238E27FC236}">
              <a16:creationId xmlns:a16="http://schemas.microsoft.com/office/drawing/2014/main" id="{DC946A5D-A955-4D61-BEAD-8C571C5762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5" name="Shape 4">
          <a:extLst>
            <a:ext uri="{FF2B5EF4-FFF2-40B4-BE49-F238E27FC236}">
              <a16:creationId xmlns:a16="http://schemas.microsoft.com/office/drawing/2014/main" id="{012F7944-0CE8-4BAC-981B-2BEF5BC058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6" name="Shape 4">
          <a:extLst>
            <a:ext uri="{FF2B5EF4-FFF2-40B4-BE49-F238E27FC236}">
              <a16:creationId xmlns:a16="http://schemas.microsoft.com/office/drawing/2014/main" id="{1AC3772B-3A70-4158-A0A2-12300B3DD7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7" name="Shape 4">
          <a:extLst>
            <a:ext uri="{FF2B5EF4-FFF2-40B4-BE49-F238E27FC236}">
              <a16:creationId xmlns:a16="http://schemas.microsoft.com/office/drawing/2014/main" id="{F486DE3D-04D4-4625-A869-909A763316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8" name="Shape 4">
          <a:extLst>
            <a:ext uri="{FF2B5EF4-FFF2-40B4-BE49-F238E27FC236}">
              <a16:creationId xmlns:a16="http://schemas.microsoft.com/office/drawing/2014/main" id="{5285CA11-0F27-4F36-AE00-61A3FE68C9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9" name="Shape 4">
          <a:extLst>
            <a:ext uri="{FF2B5EF4-FFF2-40B4-BE49-F238E27FC236}">
              <a16:creationId xmlns:a16="http://schemas.microsoft.com/office/drawing/2014/main" id="{664D9911-90D0-4A0A-A1E0-0A02BCCB9E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0" name="Shape 4">
          <a:extLst>
            <a:ext uri="{FF2B5EF4-FFF2-40B4-BE49-F238E27FC236}">
              <a16:creationId xmlns:a16="http://schemas.microsoft.com/office/drawing/2014/main" id="{B8CACF7E-9EAE-400F-A4B6-0BEF8E70A5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1" name="Shape 4">
          <a:extLst>
            <a:ext uri="{FF2B5EF4-FFF2-40B4-BE49-F238E27FC236}">
              <a16:creationId xmlns:a16="http://schemas.microsoft.com/office/drawing/2014/main" id="{9128E52F-7CF4-4596-8DB0-980F82367A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2" name="Shape 4">
          <a:extLst>
            <a:ext uri="{FF2B5EF4-FFF2-40B4-BE49-F238E27FC236}">
              <a16:creationId xmlns:a16="http://schemas.microsoft.com/office/drawing/2014/main" id="{9C879F0E-BA4F-42D1-A5E0-C0AEF3BFBE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3" name="Shape 4">
          <a:extLst>
            <a:ext uri="{FF2B5EF4-FFF2-40B4-BE49-F238E27FC236}">
              <a16:creationId xmlns:a16="http://schemas.microsoft.com/office/drawing/2014/main" id="{1A94DF64-704E-40FC-A768-FC9A66D44A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4" name="Shape 4">
          <a:extLst>
            <a:ext uri="{FF2B5EF4-FFF2-40B4-BE49-F238E27FC236}">
              <a16:creationId xmlns:a16="http://schemas.microsoft.com/office/drawing/2014/main" id="{DA0B50B7-6046-4FD2-8709-26B1AA22F1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5" name="Shape 4">
          <a:extLst>
            <a:ext uri="{FF2B5EF4-FFF2-40B4-BE49-F238E27FC236}">
              <a16:creationId xmlns:a16="http://schemas.microsoft.com/office/drawing/2014/main" id="{BC81EBA5-D234-4D3D-8A74-B9DDC8EFA1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6" name="Shape 4">
          <a:extLst>
            <a:ext uri="{FF2B5EF4-FFF2-40B4-BE49-F238E27FC236}">
              <a16:creationId xmlns:a16="http://schemas.microsoft.com/office/drawing/2014/main" id="{CC22E232-381C-438F-A548-1F2C92F8F1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7" name="Shape 5">
          <a:extLst>
            <a:ext uri="{FF2B5EF4-FFF2-40B4-BE49-F238E27FC236}">
              <a16:creationId xmlns:a16="http://schemas.microsoft.com/office/drawing/2014/main" id="{A5C11185-460E-434E-88B2-685068FFAC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8" name="Shape 5">
          <a:extLst>
            <a:ext uri="{FF2B5EF4-FFF2-40B4-BE49-F238E27FC236}">
              <a16:creationId xmlns:a16="http://schemas.microsoft.com/office/drawing/2014/main" id="{8062FC03-3C8D-4003-A1FB-42783715F7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9" name="Shape 5">
          <a:extLst>
            <a:ext uri="{FF2B5EF4-FFF2-40B4-BE49-F238E27FC236}">
              <a16:creationId xmlns:a16="http://schemas.microsoft.com/office/drawing/2014/main" id="{E39592B3-1B1C-4A20-8722-F82F0CBC09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0" name="Shape 5">
          <a:extLst>
            <a:ext uri="{FF2B5EF4-FFF2-40B4-BE49-F238E27FC236}">
              <a16:creationId xmlns:a16="http://schemas.microsoft.com/office/drawing/2014/main" id="{BA58C75D-F474-4C80-9561-408C60B552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1" name="Shape 5">
          <a:extLst>
            <a:ext uri="{FF2B5EF4-FFF2-40B4-BE49-F238E27FC236}">
              <a16:creationId xmlns:a16="http://schemas.microsoft.com/office/drawing/2014/main" id="{43E2E35C-5ABB-47CC-A28B-06C20911532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2" name="Shape 5">
          <a:extLst>
            <a:ext uri="{FF2B5EF4-FFF2-40B4-BE49-F238E27FC236}">
              <a16:creationId xmlns:a16="http://schemas.microsoft.com/office/drawing/2014/main" id="{37BE6690-FCA7-4218-A79E-7F61883E5E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3" name="Shape 5">
          <a:extLst>
            <a:ext uri="{FF2B5EF4-FFF2-40B4-BE49-F238E27FC236}">
              <a16:creationId xmlns:a16="http://schemas.microsoft.com/office/drawing/2014/main" id="{7FDC7987-D98D-4CFE-9054-DA825D272C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4" name="Shape 5">
          <a:extLst>
            <a:ext uri="{FF2B5EF4-FFF2-40B4-BE49-F238E27FC236}">
              <a16:creationId xmlns:a16="http://schemas.microsoft.com/office/drawing/2014/main" id="{5D33FDBC-49BD-4E55-80C5-26A8EE64E1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5" name="Shape 5">
          <a:extLst>
            <a:ext uri="{FF2B5EF4-FFF2-40B4-BE49-F238E27FC236}">
              <a16:creationId xmlns:a16="http://schemas.microsoft.com/office/drawing/2014/main" id="{5AC33A26-AF93-4419-B7FB-F31E6F9E9F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6" name="Shape 5">
          <a:extLst>
            <a:ext uri="{FF2B5EF4-FFF2-40B4-BE49-F238E27FC236}">
              <a16:creationId xmlns:a16="http://schemas.microsoft.com/office/drawing/2014/main" id="{FE91B499-684A-4F98-87CD-E592500A41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7" name="Shape 5">
          <a:extLst>
            <a:ext uri="{FF2B5EF4-FFF2-40B4-BE49-F238E27FC236}">
              <a16:creationId xmlns:a16="http://schemas.microsoft.com/office/drawing/2014/main" id="{983F4523-FE86-4C38-8C97-B5F95D83D8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8" name="Shape 5">
          <a:extLst>
            <a:ext uri="{FF2B5EF4-FFF2-40B4-BE49-F238E27FC236}">
              <a16:creationId xmlns:a16="http://schemas.microsoft.com/office/drawing/2014/main" id="{E7462692-7187-499E-8053-EC2AB35D9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9" name="Shape 5">
          <a:extLst>
            <a:ext uri="{FF2B5EF4-FFF2-40B4-BE49-F238E27FC236}">
              <a16:creationId xmlns:a16="http://schemas.microsoft.com/office/drawing/2014/main" id="{A30166EC-C4B5-4AF4-90B4-7BF94866A4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0" name="Shape 5">
          <a:extLst>
            <a:ext uri="{FF2B5EF4-FFF2-40B4-BE49-F238E27FC236}">
              <a16:creationId xmlns:a16="http://schemas.microsoft.com/office/drawing/2014/main" id="{C72D9A95-78E4-44CA-893E-DE0FDE7FEA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1" name="Shape 5">
          <a:extLst>
            <a:ext uri="{FF2B5EF4-FFF2-40B4-BE49-F238E27FC236}">
              <a16:creationId xmlns:a16="http://schemas.microsoft.com/office/drawing/2014/main" id="{5BB545A3-AC47-4FB7-811C-A573A4C78E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2" name="Shape 5">
          <a:extLst>
            <a:ext uri="{FF2B5EF4-FFF2-40B4-BE49-F238E27FC236}">
              <a16:creationId xmlns:a16="http://schemas.microsoft.com/office/drawing/2014/main" id="{E301CD0D-DFD1-4624-A0FC-94132CC992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3" name="Shape 4">
          <a:extLst>
            <a:ext uri="{FF2B5EF4-FFF2-40B4-BE49-F238E27FC236}">
              <a16:creationId xmlns:a16="http://schemas.microsoft.com/office/drawing/2014/main" id="{D3BA4372-4A91-49AB-8B55-970101F3070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4" name="Shape 4">
          <a:extLst>
            <a:ext uri="{FF2B5EF4-FFF2-40B4-BE49-F238E27FC236}">
              <a16:creationId xmlns:a16="http://schemas.microsoft.com/office/drawing/2014/main" id="{DF627620-B292-46F7-84F6-9793111D66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5" name="Shape 4">
          <a:extLst>
            <a:ext uri="{FF2B5EF4-FFF2-40B4-BE49-F238E27FC236}">
              <a16:creationId xmlns:a16="http://schemas.microsoft.com/office/drawing/2014/main" id="{D8DEE676-DED2-4D62-B078-3D098E06B2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6" name="Shape 4">
          <a:extLst>
            <a:ext uri="{FF2B5EF4-FFF2-40B4-BE49-F238E27FC236}">
              <a16:creationId xmlns:a16="http://schemas.microsoft.com/office/drawing/2014/main" id="{D6C762DC-0031-415D-9A6F-4BE9D9DBD9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7" name="Shape 4">
          <a:extLst>
            <a:ext uri="{FF2B5EF4-FFF2-40B4-BE49-F238E27FC236}">
              <a16:creationId xmlns:a16="http://schemas.microsoft.com/office/drawing/2014/main" id="{C135E837-D550-4437-B6F6-7B06E79220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8" name="Shape 4">
          <a:extLst>
            <a:ext uri="{FF2B5EF4-FFF2-40B4-BE49-F238E27FC236}">
              <a16:creationId xmlns:a16="http://schemas.microsoft.com/office/drawing/2014/main" id="{A6226B20-6E86-44C5-A68F-3E014D0005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9" name="Shape 4">
          <a:extLst>
            <a:ext uri="{FF2B5EF4-FFF2-40B4-BE49-F238E27FC236}">
              <a16:creationId xmlns:a16="http://schemas.microsoft.com/office/drawing/2014/main" id="{22E8716E-2B54-4A62-A1F9-E36714F15D6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0" name="Shape 4">
          <a:extLst>
            <a:ext uri="{FF2B5EF4-FFF2-40B4-BE49-F238E27FC236}">
              <a16:creationId xmlns:a16="http://schemas.microsoft.com/office/drawing/2014/main" id="{12570BC6-F6CD-4BB9-91F0-D043DA09F9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1" name="Shape 4">
          <a:extLst>
            <a:ext uri="{FF2B5EF4-FFF2-40B4-BE49-F238E27FC236}">
              <a16:creationId xmlns:a16="http://schemas.microsoft.com/office/drawing/2014/main" id="{B184E100-E877-472D-A9D5-31125D037F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2" name="Shape 4">
          <a:extLst>
            <a:ext uri="{FF2B5EF4-FFF2-40B4-BE49-F238E27FC236}">
              <a16:creationId xmlns:a16="http://schemas.microsoft.com/office/drawing/2014/main" id="{DA8734E0-A3F5-4B8A-9D00-C600A01439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3" name="Shape 4">
          <a:extLst>
            <a:ext uri="{FF2B5EF4-FFF2-40B4-BE49-F238E27FC236}">
              <a16:creationId xmlns:a16="http://schemas.microsoft.com/office/drawing/2014/main" id="{FEA1850A-9385-4DBC-B5D9-DFA9611917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4" name="Shape 4">
          <a:extLst>
            <a:ext uri="{FF2B5EF4-FFF2-40B4-BE49-F238E27FC236}">
              <a16:creationId xmlns:a16="http://schemas.microsoft.com/office/drawing/2014/main" id="{0C50C90D-4079-424B-A536-B9BC9CD1CA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5" name="Shape 4">
          <a:extLst>
            <a:ext uri="{FF2B5EF4-FFF2-40B4-BE49-F238E27FC236}">
              <a16:creationId xmlns:a16="http://schemas.microsoft.com/office/drawing/2014/main" id="{E9E5D25A-1F9F-464D-BF46-1ED9148EE4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6" name="Shape 4">
          <a:extLst>
            <a:ext uri="{FF2B5EF4-FFF2-40B4-BE49-F238E27FC236}">
              <a16:creationId xmlns:a16="http://schemas.microsoft.com/office/drawing/2014/main" id="{B63D038B-7A14-44BF-B1F6-05CADFACE1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7" name="Shape 4">
          <a:extLst>
            <a:ext uri="{FF2B5EF4-FFF2-40B4-BE49-F238E27FC236}">
              <a16:creationId xmlns:a16="http://schemas.microsoft.com/office/drawing/2014/main" id="{6D348AF7-C3C9-454A-9695-DF17A1729F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78" name="Shape 5">
          <a:extLst>
            <a:ext uri="{FF2B5EF4-FFF2-40B4-BE49-F238E27FC236}">
              <a16:creationId xmlns:a16="http://schemas.microsoft.com/office/drawing/2014/main" id="{7FAFC35B-080F-45A6-BD98-C561A8517D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79" name="Shape 5">
          <a:extLst>
            <a:ext uri="{FF2B5EF4-FFF2-40B4-BE49-F238E27FC236}">
              <a16:creationId xmlns:a16="http://schemas.microsoft.com/office/drawing/2014/main" id="{E9208D67-6CE8-47FA-9EAB-56B337E1BE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0" name="Shape 5">
          <a:extLst>
            <a:ext uri="{FF2B5EF4-FFF2-40B4-BE49-F238E27FC236}">
              <a16:creationId xmlns:a16="http://schemas.microsoft.com/office/drawing/2014/main" id="{CEDEF4D3-3713-4002-8310-EDDF5289C1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1" name="Shape 5">
          <a:extLst>
            <a:ext uri="{FF2B5EF4-FFF2-40B4-BE49-F238E27FC236}">
              <a16:creationId xmlns:a16="http://schemas.microsoft.com/office/drawing/2014/main" id="{E410BD68-EDE6-4FED-BC72-7EB1ED238A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2" name="Shape 5">
          <a:extLst>
            <a:ext uri="{FF2B5EF4-FFF2-40B4-BE49-F238E27FC236}">
              <a16:creationId xmlns:a16="http://schemas.microsoft.com/office/drawing/2014/main" id="{B5FB26A7-4FEF-405D-A61E-D99430226B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3" name="Shape 5">
          <a:extLst>
            <a:ext uri="{FF2B5EF4-FFF2-40B4-BE49-F238E27FC236}">
              <a16:creationId xmlns:a16="http://schemas.microsoft.com/office/drawing/2014/main" id="{E8EBBF65-EADF-45B3-AAD2-CA178177D1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4" name="Shape 5">
          <a:extLst>
            <a:ext uri="{FF2B5EF4-FFF2-40B4-BE49-F238E27FC236}">
              <a16:creationId xmlns:a16="http://schemas.microsoft.com/office/drawing/2014/main" id="{854B3B75-4405-439E-86BE-77D6808090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5" name="Shape 5">
          <a:extLst>
            <a:ext uri="{FF2B5EF4-FFF2-40B4-BE49-F238E27FC236}">
              <a16:creationId xmlns:a16="http://schemas.microsoft.com/office/drawing/2014/main" id="{789C0D2D-316A-42B6-97F9-9B6B9A50A1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6" name="Shape 5">
          <a:extLst>
            <a:ext uri="{FF2B5EF4-FFF2-40B4-BE49-F238E27FC236}">
              <a16:creationId xmlns:a16="http://schemas.microsoft.com/office/drawing/2014/main" id="{DE9FD31C-7651-4F72-BC48-9A18EDDF11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7" name="Shape 5">
          <a:extLst>
            <a:ext uri="{FF2B5EF4-FFF2-40B4-BE49-F238E27FC236}">
              <a16:creationId xmlns:a16="http://schemas.microsoft.com/office/drawing/2014/main" id="{B2C14C43-2AD4-464D-84CE-93EB6D5BB0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8" name="Shape 5">
          <a:extLst>
            <a:ext uri="{FF2B5EF4-FFF2-40B4-BE49-F238E27FC236}">
              <a16:creationId xmlns:a16="http://schemas.microsoft.com/office/drawing/2014/main" id="{E2881331-A008-4765-BF98-EC83BFBBA6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9" name="Shape 5">
          <a:extLst>
            <a:ext uri="{FF2B5EF4-FFF2-40B4-BE49-F238E27FC236}">
              <a16:creationId xmlns:a16="http://schemas.microsoft.com/office/drawing/2014/main" id="{5378F3D0-2E34-4AD7-86E5-E7BA0041BA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0" name="Shape 5">
          <a:extLst>
            <a:ext uri="{FF2B5EF4-FFF2-40B4-BE49-F238E27FC236}">
              <a16:creationId xmlns:a16="http://schemas.microsoft.com/office/drawing/2014/main" id="{B35CDC1F-5D24-4E62-B0D1-0C85F99FD4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691" name="Shape 6">
          <a:extLst>
            <a:ext uri="{FF2B5EF4-FFF2-40B4-BE49-F238E27FC236}">
              <a16:creationId xmlns:a16="http://schemas.microsoft.com/office/drawing/2014/main" id="{193FFB49-CB38-4C5B-8E7F-BC0AF8AE814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2" name="Shape 5">
          <a:extLst>
            <a:ext uri="{FF2B5EF4-FFF2-40B4-BE49-F238E27FC236}">
              <a16:creationId xmlns:a16="http://schemas.microsoft.com/office/drawing/2014/main" id="{AE9D0325-C26F-4727-837F-F77A90707B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3" name="Shape 5">
          <a:extLst>
            <a:ext uri="{FF2B5EF4-FFF2-40B4-BE49-F238E27FC236}">
              <a16:creationId xmlns:a16="http://schemas.microsoft.com/office/drawing/2014/main" id="{36AFBF9C-6619-4344-9090-17EC0F30FF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4" name="Shape 5">
          <a:extLst>
            <a:ext uri="{FF2B5EF4-FFF2-40B4-BE49-F238E27FC236}">
              <a16:creationId xmlns:a16="http://schemas.microsoft.com/office/drawing/2014/main" id="{D08D9D34-64B4-4E2F-B087-843FD651DC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5" name="Shape 5">
          <a:extLst>
            <a:ext uri="{FF2B5EF4-FFF2-40B4-BE49-F238E27FC236}">
              <a16:creationId xmlns:a16="http://schemas.microsoft.com/office/drawing/2014/main" id="{AE27D953-9D27-415B-AA0B-5B6D60EBB0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6" name="Shape 5">
          <a:extLst>
            <a:ext uri="{FF2B5EF4-FFF2-40B4-BE49-F238E27FC236}">
              <a16:creationId xmlns:a16="http://schemas.microsoft.com/office/drawing/2014/main" id="{7FF92E4F-67AD-4755-A976-D8A9044ACF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7" name="Shape 5">
          <a:extLst>
            <a:ext uri="{FF2B5EF4-FFF2-40B4-BE49-F238E27FC236}">
              <a16:creationId xmlns:a16="http://schemas.microsoft.com/office/drawing/2014/main" id="{593F3BA1-F7EA-4557-873F-07A876CD9E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8" name="Shape 5">
          <a:extLst>
            <a:ext uri="{FF2B5EF4-FFF2-40B4-BE49-F238E27FC236}">
              <a16:creationId xmlns:a16="http://schemas.microsoft.com/office/drawing/2014/main" id="{8F85B77A-AC02-4508-9EA2-150DC7D759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9" name="Shape 5">
          <a:extLst>
            <a:ext uri="{FF2B5EF4-FFF2-40B4-BE49-F238E27FC236}">
              <a16:creationId xmlns:a16="http://schemas.microsoft.com/office/drawing/2014/main" id="{D1711678-3859-4888-B0C1-E12E0FB495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0" name="Shape 5">
          <a:extLst>
            <a:ext uri="{FF2B5EF4-FFF2-40B4-BE49-F238E27FC236}">
              <a16:creationId xmlns:a16="http://schemas.microsoft.com/office/drawing/2014/main" id="{D120890A-6F9C-4771-809C-FE21E4E375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1" name="Shape 5">
          <a:extLst>
            <a:ext uri="{FF2B5EF4-FFF2-40B4-BE49-F238E27FC236}">
              <a16:creationId xmlns:a16="http://schemas.microsoft.com/office/drawing/2014/main" id="{38362CCF-7400-48BF-9171-19B494F76B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2" name="Shape 5">
          <a:extLst>
            <a:ext uri="{FF2B5EF4-FFF2-40B4-BE49-F238E27FC236}">
              <a16:creationId xmlns:a16="http://schemas.microsoft.com/office/drawing/2014/main" id="{D2758746-0825-4E4A-914E-04F029FF6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3" name="Shape 5">
          <a:extLst>
            <a:ext uri="{FF2B5EF4-FFF2-40B4-BE49-F238E27FC236}">
              <a16:creationId xmlns:a16="http://schemas.microsoft.com/office/drawing/2014/main" id="{9AE8F99C-A8EF-4D03-A9A7-9ADFD0D1D4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4" name="Shape 5">
          <a:extLst>
            <a:ext uri="{FF2B5EF4-FFF2-40B4-BE49-F238E27FC236}">
              <a16:creationId xmlns:a16="http://schemas.microsoft.com/office/drawing/2014/main" id="{E144B325-BA09-471B-B1A5-3C5ED12EA3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5" name="Shape 5">
          <a:extLst>
            <a:ext uri="{FF2B5EF4-FFF2-40B4-BE49-F238E27FC236}">
              <a16:creationId xmlns:a16="http://schemas.microsoft.com/office/drawing/2014/main" id="{DD900C1A-8ECF-42AA-AF96-5BBCCDC835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6" name="Shape 5">
          <a:extLst>
            <a:ext uri="{FF2B5EF4-FFF2-40B4-BE49-F238E27FC236}">
              <a16:creationId xmlns:a16="http://schemas.microsoft.com/office/drawing/2014/main" id="{50A64313-C724-474C-918C-E5B769DEEB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7" name="Shape 5">
          <a:extLst>
            <a:ext uri="{FF2B5EF4-FFF2-40B4-BE49-F238E27FC236}">
              <a16:creationId xmlns:a16="http://schemas.microsoft.com/office/drawing/2014/main" id="{FDBFFFAC-237B-4C4E-9705-5078E07D6A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8" name="Shape 5">
          <a:extLst>
            <a:ext uri="{FF2B5EF4-FFF2-40B4-BE49-F238E27FC236}">
              <a16:creationId xmlns:a16="http://schemas.microsoft.com/office/drawing/2014/main" id="{35CC20E9-457C-4B56-8B47-82EA776FF0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9" name="Shape 5">
          <a:extLst>
            <a:ext uri="{FF2B5EF4-FFF2-40B4-BE49-F238E27FC236}">
              <a16:creationId xmlns:a16="http://schemas.microsoft.com/office/drawing/2014/main" id="{0B6100D8-6856-40C4-B079-2006949C3B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0" name="Shape 5">
          <a:extLst>
            <a:ext uri="{FF2B5EF4-FFF2-40B4-BE49-F238E27FC236}">
              <a16:creationId xmlns:a16="http://schemas.microsoft.com/office/drawing/2014/main" id="{4E4C074D-32F9-4552-A5A1-0ECEB85613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1" name="Shape 5">
          <a:extLst>
            <a:ext uri="{FF2B5EF4-FFF2-40B4-BE49-F238E27FC236}">
              <a16:creationId xmlns:a16="http://schemas.microsoft.com/office/drawing/2014/main" id="{283518B8-342F-4F20-9537-EB1A944AE7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2" name="Shape 5">
          <a:extLst>
            <a:ext uri="{FF2B5EF4-FFF2-40B4-BE49-F238E27FC236}">
              <a16:creationId xmlns:a16="http://schemas.microsoft.com/office/drawing/2014/main" id="{2275BCA3-4107-4A92-9CD5-60FF95CFBE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3" name="Shape 5">
          <a:extLst>
            <a:ext uri="{FF2B5EF4-FFF2-40B4-BE49-F238E27FC236}">
              <a16:creationId xmlns:a16="http://schemas.microsoft.com/office/drawing/2014/main" id="{D434C5D1-95A8-4757-B84E-87BB3B0199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4" name="Shape 5">
          <a:extLst>
            <a:ext uri="{FF2B5EF4-FFF2-40B4-BE49-F238E27FC236}">
              <a16:creationId xmlns:a16="http://schemas.microsoft.com/office/drawing/2014/main" id="{C2771B4E-FCA7-4371-9B7D-2D5AD587A7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5" name="Shape 5">
          <a:extLst>
            <a:ext uri="{FF2B5EF4-FFF2-40B4-BE49-F238E27FC236}">
              <a16:creationId xmlns:a16="http://schemas.microsoft.com/office/drawing/2014/main" id="{B3C604B4-D7F1-4AB3-BEEB-F01E8F2950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6" name="Shape 5">
          <a:extLst>
            <a:ext uri="{FF2B5EF4-FFF2-40B4-BE49-F238E27FC236}">
              <a16:creationId xmlns:a16="http://schemas.microsoft.com/office/drawing/2014/main" id="{68A3AF2F-0527-4965-9E4B-BEEA4B5BA5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7" name="Shape 5">
          <a:extLst>
            <a:ext uri="{FF2B5EF4-FFF2-40B4-BE49-F238E27FC236}">
              <a16:creationId xmlns:a16="http://schemas.microsoft.com/office/drawing/2014/main" id="{1F145A6A-FA92-4270-9858-8926251822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8" name="Shape 5">
          <a:extLst>
            <a:ext uri="{FF2B5EF4-FFF2-40B4-BE49-F238E27FC236}">
              <a16:creationId xmlns:a16="http://schemas.microsoft.com/office/drawing/2014/main" id="{3E82013B-A58B-41F7-8582-954D0417F5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9" name="Shape 5">
          <a:extLst>
            <a:ext uri="{FF2B5EF4-FFF2-40B4-BE49-F238E27FC236}">
              <a16:creationId xmlns:a16="http://schemas.microsoft.com/office/drawing/2014/main" id="{EC54C3CC-BC2F-40BC-9C95-B5FC59FEEF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0" name="Shape 5">
          <a:extLst>
            <a:ext uri="{FF2B5EF4-FFF2-40B4-BE49-F238E27FC236}">
              <a16:creationId xmlns:a16="http://schemas.microsoft.com/office/drawing/2014/main" id="{5CBE6F53-43AD-4317-9096-9EF7F934AD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1" name="Shape 5">
          <a:extLst>
            <a:ext uri="{FF2B5EF4-FFF2-40B4-BE49-F238E27FC236}">
              <a16:creationId xmlns:a16="http://schemas.microsoft.com/office/drawing/2014/main" id="{24EF77EB-F153-408E-9984-EEE15FE4D7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2" name="Shape 5">
          <a:extLst>
            <a:ext uri="{FF2B5EF4-FFF2-40B4-BE49-F238E27FC236}">
              <a16:creationId xmlns:a16="http://schemas.microsoft.com/office/drawing/2014/main" id="{36F347CE-6699-4003-9663-879F6BBB75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3" name="Shape 5">
          <a:extLst>
            <a:ext uri="{FF2B5EF4-FFF2-40B4-BE49-F238E27FC236}">
              <a16:creationId xmlns:a16="http://schemas.microsoft.com/office/drawing/2014/main" id="{AFD33AA4-B9CC-417A-B018-F5D9689437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4" name="Shape 5">
          <a:extLst>
            <a:ext uri="{FF2B5EF4-FFF2-40B4-BE49-F238E27FC236}">
              <a16:creationId xmlns:a16="http://schemas.microsoft.com/office/drawing/2014/main" id="{7F7879DC-E7F5-4CDE-968C-CC83C4C314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5" name="Shape 5">
          <a:extLst>
            <a:ext uri="{FF2B5EF4-FFF2-40B4-BE49-F238E27FC236}">
              <a16:creationId xmlns:a16="http://schemas.microsoft.com/office/drawing/2014/main" id="{8E9B998A-DD1A-47CF-83FC-898D91111B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6" name="Shape 5">
          <a:extLst>
            <a:ext uri="{FF2B5EF4-FFF2-40B4-BE49-F238E27FC236}">
              <a16:creationId xmlns:a16="http://schemas.microsoft.com/office/drawing/2014/main" id="{062A0D51-27B8-4F56-8D2E-EB11BA324F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7" name="Shape 5">
          <a:extLst>
            <a:ext uri="{FF2B5EF4-FFF2-40B4-BE49-F238E27FC236}">
              <a16:creationId xmlns:a16="http://schemas.microsoft.com/office/drawing/2014/main" id="{07922B25-EE33-47D1-B768-2F2AACCD4F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8" name="Shape 5">
          <a:extLst>
            <a:ext uri="{FF2B5EF4-FFF2-40B4-BE49-F238E27FC236}">
              <a16:creationId xmlns:a16="http://schemas.microsoft.com/office/drawing/2014/main" id="{30BFDC7E-14BA-4292-86C0-233EED1E1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9" name="Shape 5">
          <a:extLst>
            <a:ext uri="{FF2B5EF4-FFF2-40B4-BE49-F238E27FC236}">
              <a16:creationId xmlns:a16="http://schemas.microsoft.com/office/drawing/2014/main" id="{FB5D46F7-3BA0-4413-A8DE-7501D6A307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0" name="Shape 5">
          <a:extLst>
            <a:ext uri="{FF2B5EF4-FFF2-40B4-BE49-F238E27FC236}">
              <a16:creationId xmlns:a16="http://schemas.microsoft.com/office/drawing/2014/main" id="{F468BF9C-0B3B-4862-89AF-4126228CBE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1" name="Shape 5">
          <a:extLst>
            <a:ext uri="{FF2B5EF4-FFF2-40B4-BE49-F238E27FC236}">
              <a16:creationId xmlns:a16="http://schemas.microsoft.com/office/drawing/2014/main" id="{FD061B86-D3F3-4054-A450-8BC3865582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2" name="Shape 5">
          <a:extLst>
            <a:ext uri="{FF2B5EF4-FFF2-40B4-BE49-F238E27FC236}">
              <a16:creationId xmlns:a16="http://schemas.microsoft.com/office/drawing/2014/main" id="{50408B51-B35B-4E86-8963-A0FE25F08D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3" name="Shape 5">
          <a:extLst>
            <a:ext uri="{FF2B5EF4-FFF2-40B4-BE49-F238E27FC236}">
              <a16:creationId xmlns:a16="http://schemas.microsoft.com/office/drawing/2014/main" id="{19008A53-61B1-4C7F-AAEC-B4DE6020E5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4" name="Shape 5">
          <a:extLst>
            <a:ext uri="{FF2B5EF4-FFF2-40B4-BE49-F238E27FC236}">
              <a16:creationId xmlns:a16="http://schemas.microsoft.com/office/drawing/2014/main" id="{84EFF2B6-E859-4947-95AB-A90B100C32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5" name="Shape 5">
          <a:extLst>
            <a:ext uri="{FF2B5EF4-FFF2-40B4-BE49-F238E27FC236}">
              <a16:creationId xmlns:a16="http://schemas.microsoft.com/office/drawing/2014/main" id="{21C8DEF8-8221-4584-BB25-B5027CF972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6" name="Shape 5">
          <a:extLst>
            <a:ext uri="{FF2B5EF4-FFF2-40B4-BE49-F238E27FC236}">
              <a16:creationId xmlns:a16="http://schemas.microsoft.com/office/drawing/2014/main" id="{3F71CDF8-316F-41C6-A85F-3CC5DA4F43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7" name="Shape 5">
          <a:extLst>
            <a:ext uri="{FF2B5EF4-FFF2-40B4-BE49-F238E27FC236}">
              <a16:creationId xmlns:a16="http://schemas.microsoft.com/office/drawing/2014/main" id="{661F4274-1654-4A0B-94C3-80C2EBD4EA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8" name="Shape 5">
          <a:extLst>
            <a:ext uri="{FF2B5EF4-FFF2-40B4-BE49-F238E27FC236}">
              <a16:creationId xmlns:a16="http://schemas.microsoft.com/office/drawing/2014/main" id="{104D3DCB-864E-416B-8B3A-BFF63C2C12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9" name="Shape 5">
          <a:extLst>
            <a:ext uri="{FF2B5EF4-FFF2-40B4-BE49-F238E27FC236}">
              <a16:creationId xmlns:a16="http://schemas.microsoft.com/office/drawing/2014/main" id="{C20BE8C7-EDE9-4223-94E7-2F347FF1A5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0" name="Shape 5">
          <a:extLst>
            <a:ext uri="{FF2B5EF4-FFF2-40B4-BE49-F238E27FC236}">
              <a16:creationId xmlns:a16="http://schemas.microsoft.com/office/drawing/2014/main" id="{D26B272A-E1A0-4679-A146-31767E5866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1" name="Shape 5">
          <a:extLst>
            <a:ext uri="{FF2B5EF4-FFF2-40B4-BE49-F238E27FC236}">
              <a16:creationId xmlns:a16="http://schemas.microsoft.com/office/drawing/2014/main" id="{E1951DC7-2E70-4A10-AEDC-9CA08D397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2" name="Shape 5">
          <a:extLst>
            <a:ext uri="{FF2B5EF4-FFF2-40B4-BE49-F238E27FC236}">
              <a16:creationId xmlns:a16="http://schemas.microsoft.com/office/drawing/2014/main" id="{C67DFA5C-542A-45B8-97E3-9E61CC261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3" name="Shape 5">
          <a:extLst>
            <a:ext uri="{FF2B5EF4-FFF2-40B4-BE49-F238E27FC236}">
              <a16:creationId xmlns:a16="http://schemas.microsoft.com/office/drawing/2014/main" id="{A3567C19-73DE-4F41-9168-8E736C049D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4" name="Shape 5">
          <a:extLst>
            <a:ext uri="{FF2B5EF4-FFF2-40B4-BE49-F238E27FC236}">
              <a16:creationId xmlns:a16="http://schemas.microsoft.com/office/drawing/2014/main" id="{06C179BD-8FDB-4291-AE76-3DB924EADE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5" name="Shape 5">
          <a:extLst>
            <a:ext uri="{FF2B5EF4-FFF2-40B4-BE49-F238E27FC236}">
              <a16:creationId xmlns:a16="http://schemas.microsoft.com/office/drawing/2014/main" id="{FB285C44-FE4A-402B-84B8-E8EFE01714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6" name="Shape 5">
          <a:extLst>
            <a:ext uri="{FF2B5EF4-FFF2-40B4-BE49-F238E27FC236}">
              <a16:creationId xmlns:a16="http://schemas.microsoft.com/office/drawing/2014/main" id="{2CC0B51E-490B-4B2E-AED9-DA46AD04FC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7" name="Shape 5">
          <a:extLst>
            <a:ext uri="{FF2B5EF4-FFF2-40B4-BE49-F238E27FC236}">
              <a16:creationId xmlns:a16="http://schemas.microsoft.com/office/drawing/2014/main" id="{670A8F9E-5868-4B9D-93AA-49336AA753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8" name="Shape 5">
          <a:extLst>
            <a:ext uri="{FF2B5EF4-FFF2-40B4-BE49-F238E27FC236}">
              <a16:creationId xmlns:a16="http://schemas.microsoft.com/office/drawing/2014/main" id="{B0E0AE37-2852-4E8F-B56E-F04AFA2CB6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9" name="Shape 5">
          <a:extLst>
            <a:ext uri="{FF2B5EF4-FFF2-40B4-BE49-F238E27FC236}">
              <a16:creationId xmlns:a16="http://schemas.microsoft.com/office/drawing/2014/main" id="{374F1FCB-841E-4AD9-BADE-E956314231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0" name="Shape 5">
          <a:extLst>
            <a:ext uri="{FF2B5EF4-FFF2-40B4-BE49-F238E27FC236}">
              <a16:creationId xmlns:a16="http://schemas.microsoft.com/office/drawing/2014/main" id="{5AD94F05-DD89-4DCC-BD20-02AD68B1A0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1" name="Shape 5">
          <a:extLst>
            <a:ext uri="{FF2B5EF4-FFF2-40B4-BE49-F238E27FC236}">
              <a16:creationId xmlns:a16="http://schemas.microsoft.com/office/drawing/2014/main" id="{441C703B-30F3-4D5F-995A-DA91DA6E78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2" name="Shape 5">
          <a:extLst>
            <a:ext uri="{FF2B5EF4-FFF2-40B4-BE49-F238E27FC236}">
              <a16:creationId xmlns:a16="http://schemas.microsoft.com/office/drawing/2014/main" id="{D093081F-1CE1-469B-BF40-E8961B728D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3" name="Shape 5">
          <a:extLst>
            <a:ext uri="{FF2B5EF4-FFF2-40B4-BE49-F238E27FC236}">
              <a16:creationId xmlns:a16="http://schemas.microsoft.com/office/drawing/2014/main" id="{A95981F6-DF1F-4A4F-A094-874B7373CB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4" name="Shape 5">
          <a:extLst>
            <a:ext uri="{FF2B5EF4-FFF2-40B4-BE49-F238E27FC236}">
              <a16:creationId xmlns:a16="http://schemas.microsoft.com/office/drawing/2014/main" id="{8FC8FBB6-0347-4CA7-B3AB-679E17D34D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5" name="Shape 5">
          <a:extLst>
            <a:ext uri="{FF2B5EF4-FFF2-40B4-BE49-F238E27FC236}">
              <a16:creationId xmlns:a16="http://schemas.microsoft.com/office/drawing/2014/main" id="{CEDE19ED-945E-4CFD-A2D0-D121537633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6" name="Shape 5">
          <a:extLst>
            <a:ext uri="{FF2B5EF4-FFF2-40B4-BE49-F238E27FC236}">
              <a16:creationId xmlns:a16="http://schemas.microsoft.com/office/drawing/2014/main" id="{4CB60D36-D3B9-4512-A239-E215112436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7" name="Shape 5">
          <a:extLst>
            <a:ext uri="{FF2B5EF4-FFF2-40B4-BE49-F238E27FC236}">
              <a16:creationId xmlns:a16="http://schemas.microsoft.com/office/drawing/2014/main" id="{1E96388F-8D47-4B78-AD47-840EA1111C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8" name="Shape 5">
          <a:extLst>
            <a:ext uri="{FF2B5EF4-FFF2-40B4-BE49-F238E27FC236}">
              <a16:creationId xmlns:a16="http://schemas.microsoft.com/office/drawing/2014/main" id="{453992A9-BBFF-4A58-BB68-F99A4768FD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9" name="Shape 5">
          <a:extLst>
            <a:ext uri="{FF2B5EF4-FFF2-40B4-BE49-F238E27FC236}">
              <a16:creationId xmlns:a16="http://schemas.microsoft.com/office/drawing/2014/main" id="{52C3C023-A353-4C49-8A17-6DD54FA62C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0" name="Shape 5">
          <a:extLst>
            <a:ext uri="{FF2B5EF4-FFF2-40B4-BE49-F238E27FC236}">
              <a16:creationId xmlns:a16="http://schemas.microsoft.com/office/drawing/2014/main" id="{31C54E93-57CE-4547-B79C-693214C110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1" name="Shape 5">
          <a:extLst>
            <a:ext uri="{FF2B5EF4-FFF2-40B4-BE49-F238E27FC236}">
              <a16:creationId xmlns:a16="http://schemas.microsoft.com/office/drawing/2014/main" id="{D9F714AC-00F5-4298-8E0C-A71B4C0ED5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2" name="Shape 5">
          <a:extLst>
            <a:ext uri="{FF2B5EF4-FFF2-40B4-BE49-F238E27FC236}">
              <a16:creationId xmlns:a16="http://schemas.microsoft.com/office/drawing/2014/main" id="{6C0F9B71-18DC-4185-B651-72C07D5C43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3" name="Shape 5">
          <a:extLst>
            <a:ext uri="{FF2B5EF4-FFF2-40B4-BE49-F238E27FC236}">
              <a16:creationId xmlns:a16="http://schemas.microsoft.com/office/drawing/2014/main" id="{BEA8E7FE-1DA5-4A62-899C-BA4863B6C3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4" name="Shape 5">
          <a:extLst>
            <a:ext uri="{FF2B5EF4-FFF2-40B4-BE49-F238E27FC236}">
              <a16:creationId xmlns:a16="http://schemas.microsoft.com/office/drawing/2014/main" id="{4AD036BF-D3FF-464F-BA4E-42C48C8789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5" name="Shape 5">
          <a:extLst>
            <a:ext uri="{FF2B5EF4-FFF2-40B4-BE49-F238E27FC236}">
              <a16:creationId xmlns:a16="http://schemas.microsoft.com/office/drawing/2014/main" id="{F1A6B109-D27D-4C7C-9FDF-F26795ACF8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6" name="Shape 5">
          <a:extLst>
            <a:ext uri="{FF2B5EF4-FFF2-40B4-BE49-F238E27FC236}">
              <a16:creationId xmlns:a16="http://schemas.microsoft.com/office/drawing/2014/main" id="{CF05CA91-F4CB-4C34-8FF3-9A1DA8C4B0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7" name="Shape 5">
          <a:extLst>
            <a:ext uri="{FF2B5EF4-FFF2-40B4-BE49-F238E27FC236}">
              <a16:creationId xmlns:a16="http://schemas.microsoft.com/office/drawing/2014/main" id="{750759CC-C43A-48B3-9ABE-ADB747617C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8" name="Shape 5">
          <a:extLst>
            <a:ext uri="{FF2B5EF4-FFF2-40B4-BE49-F238E27FC236}">
              <a16:creationId xmlns:a16="http://schemas.microsoft.com/office/drawing/2014/main" id="{48392A3E-ACAC-425F-878D-2636954C2F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9" name="Shape 5">
          <a:extLst>
            <a:ext uri="{FF2B5EF4-FFF2-40B4-BE49-F238E27FC236}">
              <a16:creationId xmlns:a16="http://schemas.microsoft.com/office/drawing/2014/main" id="{454133FE-C5B6-4C91-8188-2BF7AB1AB1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0" name="Shape 5">
          <a:extLst>
            <a:ext uri="{FF2B5EF4-FFF2-40B4-BE49-F238E27FC236}">
              <a16:creationId xmlns:a16="http://schemas.microsoft.com/office/drawing/2014/main" id="{F42491A1-E8FE-4746-927C-11A5DE826D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1" name="Shape 5">
          <a:extLst>
            <a:ext uri="{FF2B5EF4-FFF2-40B4-BE49-F238E27FC236}">
              <a16:creationId xmlns:a16="http://schemas.microsoft.com/office/drawing/2014/main" id="{596F9DCA-9EE1-4F92-BDA2-083C2397E8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2" name="Shape 5">
          <a:extLst>
            <a:ext uri="{FF2B5EF4-FFF2-40B4-BE49-F238E27FC236}">
              <a16:creationId xmlns:a16="http://schemas.microsoft.com/office/drawing/2014/main" id="{8FC8EBE1-1458-4F30-A05E-D642C3CBC4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3" name="Shape 5">
          <a:extLst>
            <a:ext uri="{FF2B5EF4-FFF2-40B4-BE49-F238E27FC236}">
              <a16:creationId xmlns:a16="http://schemas.microsoft.com/office/drawing/2014/main" id="{A984C456-7009-46C7-BC95-05977B1E45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4" name="Shape 5">
          <a:extLst>
            <a:ext uri="{FF2B5EF4-FFF2-40B4-BE49-F238E27FC236}">
              <a16:creationId xmlns:a16="http://schemas.microsoft.com/office/drawing/2014/main" id="{6322486B-A26E-46C8-AD3D-C57ED4A258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5" name="Shape 5">
          <a:extLst>
            <a:ext uri="{FF2B5EF4-FFF2-40B4-BE49-F238E27FC236}">
              <a16:creationId xmlns:a16="http://schemas.microsoft.com/office/drawing/2014/main" id="{C4F0CD25-073C-4CB8-8BDD-3C276065E2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6" name="Shape 5">
          <a:extLst>
            <a:ext uri="{FF2B5EF4-FFF2-40B4-BE49-F238E27FC236}">
              <a16:creationId xmlns:a16="http://schemas.microsoft.com/office/drawing/2014/main" id="{B9659344-2D5A-4540-B77B-BD00E3F4B7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7" name="Shape 5">
          <a:extLst>
            <a:ext uri="{FF2B5EF4-FFF2-40B4-BE49-F238E27FC236}">
              <a16:creationId xmlns:a16="http://schemas.microsoft.com/office/drawing/2014/main" id="{FC5A444B-C7C0-4948-9CA9-61014EC61A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8" name="Shape 5">
          <a:extLst>
            <a:ext uri="{FF2B5EF4-FFF2-40B4-BE49-F238E27FC236}">
              <a16:creationId xmlns:a16="http://schemas.microsoft.com/office/drawing/2014/main" id="{B8DAFADB-0878-4A31-91AE-E3FBFF2AE9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9" name="Shape 5">
          <a:extLst>
            <a:ext uri="{FF2B5EF4-FFF2-40B4-BE49-F238E27FC236}">
              <a16:creationId xmlns:a16="http://schemas.microsoft.com/office/drawing/2014/main" id="{BFF02496-94F9-4DE5-A410-0D4841DC1F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80" name="Shape 5">
          <a:extLst>
            <a:ext uri="{FF2B5EF4-FFF2-40B4-BE49-F238E27FC236}">
              <a16:creationId xmlns:a16="http://schemas.microsoft.com/office/drawing/2014/main" id="{9755D848-DB0B-43D0-84F8-9A3B95AEC4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81" name="Shape 5">
          <a:extLst>
            <a:ext uri="{FF2B5EF4-FFF2-40B4-BE49-F238E27FC236}">
              <a16:creationId xmlns:a16="http://schemas.microsoft.com/office/drawing/2014/main" id="{0068E19D-93B8-4856-AF52-E4AFC678F9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782" name="Shape 6">
          <a:extLst>
            <a:ext uri="{FF2B5EF4-FFF2-40B4-BE49-F238E27FC236}">
              <a16:creationId xmlns:a16="http://schemas.microsoft.com/office/drawing/2014/main" id="{F99305F3-E2EC-4F12-8A09-C14808EAF55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783" name="Shape 6">
          <a:extLst>
            <a:ext uri="{FF2B5EF4-FFF2-40B4-BE49-F238E27FC236}">
              <a16:creationId xmlns:a16="http://schemas.microsoft.com/office/drawing/2014/main" id="{0FF059B3-4C1F-4FC6-96D4-AFF9027CBC0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4" name="Shape 4">
          <a:extLst>
            <a:ext uri="{FF2B5EF4-FFF2-40B4-BE49-F238E27FC236}">
              <a16:creationId xmlns:a16="http://schemas.microsoft.com/office/drawing/2014/main" id="{984B3560-C409-478E-A810-A9653015F1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5" name="Shape 4">
          <a:extLst>
            <a:ext uri="{FF2B5EF4-FFF2-40B4-BE49-F238E27FC236}">
              <a16:creationId xmlns:a16="http://schemas.microsoft.com/office/drawing/2014/main" id="{76D9D6FD-EA29-4D37-9483-9FAFF85823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6" name="Shape 4">
          <a:extLst>
            <a:ext uri="{FF2B5EF4-FFF2-40B4-BE49-F238E27FC236}">
              <a16:creationId xmlns:a16="http://schemas.microsoft.com/office/drawing/2014/main" id="{30F8C97C-9587-48E1-B555-8DFA2DD9EFC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7" name="Shape 4">
          <a:extLst>
            <a:ext uri="{FF2B5EF4-FFF2-40B4-BE49-F238E27FC236}">
              <a16:creationId xmlns:a16="http://schemas.microsoft.com/office/drawing/2014/main" id="{37F485A9-463F-40D2-B3BA-C1250DADBF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8" name="Shape 4">
          <a:extLst>
            <a:ext uri="{FF2B5EF4-FFF2-40B4-BE49-F238E27FC236}">
              <a16:creationId xmlns:a16="http://schemas.microsoft.com/office/drawing/2014/main" id="{A83F6B1D-B6A4-47D7-A0DA-FFB79160CE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9" name="Shape 4">
          <a:extLst>
            <a:ext uri="{FF2B5EF4-FFF2-40B4-BE49-F238E27FC236}">
              <a16:creationId xmlns:a16="http://schemas.microsoft.com/office/drawing/2014/main" id="{CAC8FC95-63F9-4371-9DDD-153B4FC4DE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0" name="Shape 4">
          <a:extLst>
            <a:ext uri="{FF2B5EF4-FFF2-40B4-BE49-F238E27FC236}">
              <a16:creationId xmlns:a16="http://schemas.microsoft.com/office/drawing/2014/main" id="{A6604927-8FF2-472F-9F09-9B089E8F65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1" name="Shape 4">
          <a:extLst>
            <a:ext uri="{FF2B5EF4-FFF2-40B4-BE49-F238E27FC236}">
              <a16:creationId xmlns:a16="http://schemas.microsoft.com/office/drawing/2014/main" id="{9845F43D-608B-439D-B070-72D3761103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2" name="Shape 4">
          <a:extLst>
            <a:ext uri="{FF2B5EF4-FFF2-40B4-BE49-F238E27FC236}">
              <a16:creationId xmlns:a16="http://schemas.microsoft.com/office/drawing/2014/main" id="{45D5F104-265D-4F23-987D-C2F522A12E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3" name="Shape 4">
          <a:extLst>
            <a:ext uri="{FF2B5EF4-FFF2-40B4-BE49-F238E27FC236}">
              <a16:creationId xmlns:a16="http://schemas.microsoft.com/office/drawing/2014/main" id="{C02CB210-4D16-447A-8E0D-F2C06815EA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4" name="Shape 4">
          <a:extLst>
            <a:ext uri="{FF2B5EF4-FFF2-40B4-BE49-F238E27FC236}">
              <a16:creationId xmlns:a16="http://schemas.microsoft.com/office/drawing/2014/main" id="{B822D692-8C69-4685-8938-48E0F63D9B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5" name="Shape 4">
          <a:extLst>
            <a:ext uri="{FF2B5EF4-FFF2-40B4-BE49-F238E27FC236}">
              <a16:creationId xmlns:a16="http://schemas.microsoft.com/office/drawing/2014/main" id="{9624068B-00BC-49E5-93D5-7BF6773803D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6" name="Shape 4">
          <a:extLst>
            <a:ext uri="{FF2B5EF4-FFF2-40B4-BE49-F238E27FC236}">
              <a16:creationId xmlns:a16="http://schemas.microsoft.com/office/drawing/2014/main" id="{1AE56DDE-8F2E-42E4-95D2-7504D5CA472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7" name="Shape 4">
          <a:extLst>
            <a:ext uri="{FF2B5EF4-FFF2-40B4-BE49-F238E27FC236}">
              <a16:creationId xmlns:a16="http://schemas.microsoft.com/office/drawing/2014/main" id="{048D777A-9FFF-453C-9635-BF2FEDC48A0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8" name="Shape 4">
          <a:extLst>
            <a:ext uri="{FF2B5EF4-FFF2-40B4-BE49-F238E27FC236}">
              <a16:creationId xmlns:a16="http://schemas.microsoft.com/office/drawing/2014/main" id="{AE99B02C-5F16-4E85-A7CC-5A13655E9C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99" name="Shape 5">
          <a:extLst>
            <a:ext uri="{FF2B5EF4-FFF2-40B4-BE49-F238E27FC236}">
              <a16:creationId xmlns:a16="http://schemas.microsoft.com/office/drawing/2014/main" id="{0119496E-9DEE-47A3-B033-5E9887D913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0" name="Shape 5">
          <a:extLst>
            <a:ext uri="{FF2B5EF4-FFF2-40B4-BE49-F238E27FC236}">
              <a16:creationId xmlns:a16="http://schemas.microsoft.com/office/drawing/2014/main" id="{601660A7-DB64-4159-B068-A06D9CA4BD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1" name="Shape 5">
          <a:extLst>
            <a:ext uri="{FF2B5EF4-FFF2-40B4-BE49-F238E27FC236}">
              <a16:creationId xmlns:a16="http://schemas.microsoft.com/office/drawing/2014/main" id="{48FF7BCD-7FCD-40BA-935D-540C9B1550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2" name="Shape 5">
          <a:extLst>
            <a:ext uri="{FF2B5EF4-FFF2-40B4-BE49-F238E27FC236}">
              <a16:creationId xmlns:a16="http://schemas.microsoft.com/office/drawing/2014/main" id="{652C38B1-A573-4697-99AC-1F8A6E815C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3" name="Shape 5">
          <a:extLst>
            <a:ext uri="{FF2B5EF4-FFF2-40B4-BE49-F238E27FC236}">
              <a16:creationId xmlns:a16="http://schemas.microsoft.com/office/drawing/2014/main" id="{0FF1773D-3DD9-49F8-8008-6E24AB172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4" name="Shape 5">
          <a:extLst>
            <a:ext uri="{FF2B5EF4-FFF2-40B4-BE49-F238E27FC236}">
              <a16:creationId xmlns:a16="http://schemas.microsoft.com/office/drawing/2014/main" id="{9180D407-B675-4DEB-9607-8321C404A5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5" name="Shape 5">
          <a:extLst>
            <a:ext uri="{FF2B5EF4-FFF2-40B4-BE49-F238E27FC236}">
              <a16:creationId xmlns:a16="http://schemas.microsoft.com/office/drawing/2014/main" id="{BFCF2FCC-C409-4909-B810-9740054EE2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6" name="Shape 5">
          <a:extLst>
            <a:ext uri="{FF2B5EF4-FFF2-40B4-BE49-F238E27FC236}">
              <a16:creationId xmlns:a16="http://schemas.microsoft.com/office/drawing/2014/main" id="{8A38EC23-3704-4AF4-A1BF-61BDA73EF8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7" name="Shape 5">
          <a:extLst>
            <a:ext uri="{FF2B5EF4-FFF2-40B4-BE49-F238E27FC236}">
              <a16:creationId xmlns:a16="http://schemas.microsoft.com/office/drawing/2014/main" id="{5688EC5B-DF7D-4C79-BAA6-4DA91B7209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8" name="Shape 5">
          <a:extLst>
            <a:ext uri="{FF2B5EF4-FFF2-40B4-BE49-F238E27FC236}">
              <a16:creationId xmlns:a16="http://schemas.microsoft.com/office/drawing/2014/main" id="{0B8D5CCF-7D5F-47E9-B62F-1729C619B7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9" name="Shape 5">
          <a:extLst>
            <a:ext uri="{FF2B5EF4-FFF2-40B4-BE49-F238E27FC236}">
              <a16:creationId xmlns:a16="http://schemas.microsoft.com/office/drawing/2014/main" id="{D3A5C22A-DD3C-4D2B-9004-A4BB9980DB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0" name="Shape 5">
          <a:extLst>
            <a:ext uri="{FF2B5EF4-FFF2-40B4-BE49-F238E27FC236}">
              <a16:creationId xmlns:a16="http://schemas.microsoft.com/office/drawing/2014/main" id="{BFF05F37-C5BD-472C-9BEF-57B9B8849C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1" name="Shape 5">
          <a:extLst>
            <a:ext uri="{FF2B5EF4-FFF2-40B4-BE49-F238E27FC236}">
              <a16:creationId xmlns:a16="http://schemas.microsoft.com/office/drawing/2014/main" id="{E814F4A0-FC4C-4D23-A863-31C1506AC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2" name="Shape 5">
          <a:extLst>
            <a:ext uri="{FF2B5EF4-FFF2-40B4-BE49-F238E27FC236}">
              <a16:creationId xmlns:a16="http://schemas.microsoft.com/office/drawing/2014/main" id="{34D96FE1-B8E8-41E6-BD7D-0A42392AE4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3" name="Shape 5">
          <a:extLst>
            <a:ext uri="{FF2B5EF4-FFF2-40B4-BE49-F238E27FC236}">
              <a16:creationId xmlns:a16="http://schemas.microsoft.com/office/drawing/2014/main" id="{94330D16-18BA-4CCB-AB23-32D2C9DC6C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4" name="Shape 5">
          <a:extLst>
            <a:ext uri="{FF2B5EF4-FFF2-40B4-BE49-F238E27FC236}">
              <a16:creationId xmlns:a16="http://schemas.microsoft.com/office/drawing/2014/main" id="{01783F0D-C6C7-46B3-8D3E-A179EB01AA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5" name="Shape 4">
          <a:extLst>
            <a:ext uri="{FF2B5EF4-FFF2-40B4-BE49-F238E27FC236}">
              <a16:creationId xmlns:a16="http://schemas.microsoft.com/office/drawing/2014/main" id="{552C5650-7C30-482D-94F4-B65A867B43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6" name="Shape 4">
          <a:extLst>
            <a:ext uri="{FF2B5EF4-FFF2-40B4-BE49-F238E27FC236}">
              <a16:creationId xmlns:a16="http://schemas.microsoft.com/office/drawing/2014/main" id="{9CA9A9AC-D9AA-459F-9523-16B8E41CD5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7" name="Shape 4">
          <a:extLst>
            <a:ext uri="{FF2B5EF4-FFF2-40B4-BE49-F238E27FC236}">
              <a16:creationId xmlns:a16="http://schemas.microsoft.com/office/drawing/2014/main" id="{4E9D6240-CD52-4576-B9FE-E1A40B9D2D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8" name="Shape 4">
          <a:extLst>
            <a:ext uri="{FF2B5EF4-FFF2-40B4-BE49-F238E27FC236}">
              <a16:creationId xmlns:a16="http://schemas.microsoft.com/office/drawing/2014/main" id="{DB587E1E-67D4-4867-B439-50D110DBF7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9" name="Shape 4">
          <a:extLst>
            <a:ext uri="{FF2B5EF4-FFF2-40B4-BE49-F238E27FC236}">
              <a16:creationId xmlns:a16="http://schemas.microsoft.com/office/drawing/2014/main" id="{43B9D074-81B2-43C0-8C60-50CD2BBCDC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0" name="Shape 4">
          <a:extLst>
            <a:ext uri="{FF2B5EF4-FFF2-40B4-BE49-F238E27FC236}">
              <a16:creationId xmlns:a16="http://schemas.microsoft.com/office/drawing/2014/main" id="{9023A38C-78D2-4688-8A6C-BAEC0FC121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1" name="Shape 4">
          <a:extLst>
            <a:ext uri="{FF2B5EF4-FFF2-40B4-BE49-F238E27FC236}">
              <a16:creationId xmlns:a16="http://schemas.microsoft.com/office/drawing/2014/main" id="{7AAF5BA0-71A7-4C85-BB77-4860973621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2" name="Shape 4">
          <a:extLst>
            <a:ext uri="{FF2B5EF4-FFF2-40B4-BE49-F238E27FC236}">
              <a16:creationId xmlns:a16="http://schemas.microsoft.com/office/drawing/2014/main" id="{88042ECE-61DD-4F6A-B1D0-DFCF4C1E15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3" name="Shape 4">
          <a:extLst>
            <a:ext uri="{FF2B5EF4-FFF2-40B4-BE49-F238E27FC236}">
              <a16:creationId xmlns:a16="http://schemas.microsoft.com/office/drawing/2014/main" id="{AA79A22A-258D-4856-9263-14AAB392CF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4" name="Shape 4">
          <a:extLst>
            <a:ext uri="{FF2B5EF4-FFF2-40B4-BE49-F238E27FC236}">
              <a16:creationId xmlns:a16="http://schemas.microsoft.com/office/drawing/2014/main" id="{1B53587D-ADD8-4D19-91B5-9582441DFA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5" name="Shape 4">
          <a:extLst>
            <a:ext uri="{FF2B5EF4-FFF2-40B4-BE49-F238E27FC236}">
              <a16:creationId xmlns:a16="http://schemas.microsoft.com/office/drawing/2014/main" id="{1FA21408-F6C4-4833-96DE-429C0A1B1D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6" name="Shape 4">
          <a:extLst>
            <a:ext uri="{FF2B5EF4-FFF2-40B4-BE49-F238E27FC236}">
              <a16:creationId xmlns:a16="http://schemas.microsoft.com/office/drawing/2014/main" id="{D43A8C6D-6192-462B-866F-3CE8AC6644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7" name="Shape 4">
          <a:extLst>
            <a:ext uri="{FF2B5EF4-FFF2-40B4-BE49-F238E27FC236}">
              <a16:creationId xmlns:a16="http://schemas.microsoft.com/office/drawing/2014/main" id="{83069373-2724-495E-9433-99350EB63F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8" name="Shape 4">
          <a:extLst>
            <a:ext uri="{FF2B5EF4-FFF2-40B4-BE49-F238E27FC236}">
              <a16:creationId xmlns:a16="http://schemas.microsoft.com/office/drawing/2014/main" id="{7D676F59-8206-4143-B3B3-3110A2BDBE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9" name="Shape 4">
          <a:extLst>
            <a:ext uri="{FF2B5EF4-FFF2-40B4-BE49-F238E27FC236}">
              <a16:creationId xmlns:a16="http://schemas.microsoft.com/office/drawing/2014/main" id="{7EDACD90-8758-4110-9052-A317E59EC9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0" name="Shape 5">
          <a:extLst>
            <a:ext uri="{FF2B5EF4-FFF2-40B4-BE49-F238E27FC236}">
              <a16:creationId xmlns:a16="http://schemas.microsoft.com/office/drawing/2014/main" id="{CEDC6BFC-E45E-435D-977B-6AE5177209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1" name="Shape 5">
          <a:extLst>
            <a:ext uri="{FF2B5EF4-FFF2-40B4-BE49-F238E27FC236}">
              <a16:creationId xmlns:a16="http://schemas.microsoft.com/office/drawing/2014/main" id="{0C195F50-FEE5-4287-A5B8-0FF6A9B6E2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2" name="Shape 5">
          <a:extLst>
            <a:ext uri="{FF2B5EF4-FFF2-40B4-BE49-F238E27FC236}">
              <a16:creationId xmlns:a16="http://schemas.microsoft.com/office/drawing/2014/main" id="{68DA34C7-9C66-462D-9A67-B64563F6F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3" name="Shape 5">
          <a:extLst>
            <a:ext uri="{FF2B5EF4-FFF2-40B4-BE49-F238E27FC236}">
              <a16:creationId xmlns:a16="http://schemas.microsoft.com/office/drawing/2014/main" id="{53F3C4E8-A7E3-4DA6-AF53-2589A20684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4" name="Shape 5">
          <a:extLst>
            <a:ext uri="{FF2B5EF4-FFF2-40B4-BE49-F238E27FC236}">
              <a16:creationId xmlns:a16="http://schemas.microsoft.com/office/drawing/2014/main" id="{F08194AA-46A2-4776-ABC1-E463E28371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5" name="Shape 5">
          <a:extLst>
            <a:ext uri="{FF2B5EF4-FFF2-40B4-BE49-F238E27FC236}">
              <a16:creationId xmlns:a16="http://schemas.microsoft.com/office/drawing/2014/main" id="{4FCD19A5-F0C4-4982-8998-878AFAC6BA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6" name="Shape 5">
          <a:extLst>
            <a:ext uri="{FF2B5EF4-FFF2-40B4-BE49-F238E27FC236}">
              <a16:creationId xmlns:a16="http://schemas.microsoft.com/office/drawing/2014/main" id="{C770BD7B-28B4-4DFD-9FD6-65291EC032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7" name="Shape 5">
          <a:extLst>
            <a:ext uri="{FF2B5EF4-FFF2-40B4-BE49-F238E27FC236}">
              <a16:creationId xmlns:a16="http://schemas.microsoft.com/office/drawing/2014/main" id="{B190528D-87D1-4EA8-BA9D-A263096F9A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8" name="Shape 5">
          <a:extLst>
            <a:ext uri="{FF2B5EF4-FFF2-40B4-BE49-F238E27FC236}">
              <a16:creationId xmlns:a16="http://schemas.microsoft.com/office/drawing/2014/main" id="{877C7299-DE6A-40B3-85BA-48F25C5C62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9" name="Shape 5">
          <a:extLst>
            <a:ext uri="{FF2B5EF4-FFF2-40B4-BE49-F238E27FC236}">
              <a16:creationId xmlns:a16="http://schemas.microsoft.com/office/drawing/2014/main" id="{CD28D2AA-BA4A-4E4F-8895-76A0CE6CF0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0" name="Shape 5">
          <a:extLst>
            <a:ext uri="{FF2B5EF4-FFF2-40B4-BE49-F238E27FC236}">
              <a16:creationId xmlns:a16="http://schemas.microsoft.com/office/drawing/2014/main" id="{D9D3D728-CF78-4E6E-AFAF-AA4D8E1E11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1" name="Shape 5">
          <a:extLst>
            <a:ext uri="{FF2B5EF4-FFF2-40B4-BE49-F238E27FC236}">
              <a16:creationId xmlns:a16="http://schemas.microsoft.com/office/drawing/2014/main" id="{978CDFE0-DCD3-47B5-9BB6-44DA633793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2" name="Shape 5">
          <a:extLst>
            <a:ext uri="{FF2B5EF4-FFF2-40B4-BE49-F238E27FC236}">
              <a16:creationId xmlns:a16="http://schemas.microsoft.com/office/drawing/2014/main" id="{15D26200-9310-4BB3-B47D-ADD1B8BAC5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3" name="Shape 5">
          <a:extLst>
            <a:ext uri="{FF2B5EF4-FFF2-40B4-BE49-F238E27FC236}">
              <a16:creationId xmlns:a16="http://schemas.microsoft.com/office/drawing/2014/main" id="{573A0833-30F1-4132-8866-9163C7E1FB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4" name="Shape 5">
          <a:extLst>
            <a:ext uri="{FF2B5EF4-FFF2-40B4-BE49-F238E27FC236}">
              <a16:creationId xmlns:a16="http://schemas.microsoft.com/office/drawing/2014/main" id="{CC9623BE-0504-4449-8271-289A0BD6E4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5" name="Shape 5">
          <a:extLst>
            <a:ext uri="{FF2B5EF4-FFF2-40B4-BE49-F238E27FC236}">
              <a16:creationId xmlns:a16="http://schemas.microsoft.com/office/drawing/2014/main" id="{14990C96-BB3C-46E8-9D21-12E3B9AF9A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6" name="Shape 4">
          <a:extLst>
            <a:ext uri="{FF2B5EF4-FFF2-40B4-BE49-F238E27FC236}">
              <a16:creationId xmlns:a16="http://schemas.microsoft.com/office/drawing/2014/main" id="{76D923D4-8D0A-40B3-966C-2B4F2A68D6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7" name="Shape 4">
          <a:extLst>
            <a:ext uri="{FF2B5EF4-FFF2-40B4-BE49-F238E27FC236}">
              <a16:creationId xmlns:a16="http://schemas.microsoft.com/office/drawing/2014/main" id="{79ADC745-56EB-4978-A293-2CEA044627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8" name="Shape 4">
          <a:extLst>
            <a:ext uri="{FF2B5EF4-FFF2-40B4-BE49-F238E27FC236}">
              <a16:creationId xmlns:a16="http://schemas.microsoft.com/office/drawing/2014/main" id="{07089900-7545-40C1-AB57-7EAA16DF43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9" name="Shape 4">
          <a:extLst>
            <a:ext uri="{FF2B5EF4-FFF2-40B4-BE49-F238E27FC236}">
              <a16:creationId xmlns:a16="http://schemas.microsoft.com/office/drawing/2014/main" id="{04459BBA-CE62-4FA4-A04D-53993427907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0" name="Shape 4">
          <a:extLst>
            <a:ext uri="{FF2B5EF4-FFF2-40B4-BE49-F238E27FC236}">
              <a16:creationId xmlns:a16="http://schemas.microsoft.com/office/drawing/2014/main" id="{75B0236D-65BC-4D3B-8082-F8934CFDC1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1" name="Shape 4">
          <a:extLst>
            <a:ext uri="{FF2B5EF4-FFF2-40B4-BE49-F238E27FC236}">
              <a16:creationId xmlns:a16="http://schemas.microsoft.com/office/drawing/2014/main" id="{F009ED07-9FA0-4AA0-A735-27CE119018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2" name="Shape 4">
          <a:extLst>
            <a:ext uri="{FF2B5EF4-FFF2-40B4-BE49-F238E27FC236}">
              <a16:creationId xmlns:a16="http://schemas.microsoft.com/office/drawing/2014/main" id="{2649625A-7649-4C25-82B1-0F3D719DA2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3" name="Shape 4">
          <a:extLst>
            <a:ext uri="{FF2B5EF4-FFF2-40B4-BE49-F238E27FC236}">
              <a16:creationId xmlns:a16="http://schemas.microsoft.com/office/drawing/2014/main" id="{70ED03BD-BE85-431D-BB78-7F935ECF86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4" name="Shape 4">
          <a:extLst>
            <a:ext uri="{FF2B5EF4-FFF2-40B4-BE49-F238E27FC236}">
              <a16:creationId xmlns:a16="http://schemas.microsoft.com/office/drawing/2014/main" id="{B6C35FE2-D8CB-493F-937E-9FF61873A3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5" name="Shape 4">
          <a:extLst>
            <a:ext uri="{FF2B5EF4-FFF2-40B4-BE49-F238E27FC236}">
              <a16:creationId xmlns:a16="http://schemas.microsoft.com/office/drawing/2014/main" id="{D2087BDA-82B6-4AE3-A903-238BA61ECD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6" name="Shape 4">
          <a:extLst>
            <a:ext uri="{FF2B5EF4-FFF2-40B4-BE49-F238E27FC236}">
              <a16:creationId xmlns:a16="http://schemas.microsoft.com/office/drawing/2014/main" id="{B7271CFA-8336-4B94-97E3-9B2668234D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7" name="Shape 4">
          <a:extLst>
            <a:ext uri="{FF2B5EF4-FFF2-40B4-BE49-F238E27FC236}">
              <a16:creationId xmlns:a16="http://schemas.microsoft.com/office/drawing/2014/main" id="{850898DC-6DF6-41CE-8026-54EF2F6702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8" name="Shape 4">
          <a:extLst>
            <a:ext uri="{FF2B5EF4-FFF2-40B4-BE49-F238E27FC236}">
              <a16:creationId xmlns:a16="http://schemas.microsoft.com/office/drawing/2014/main" id="{8B5DB556-4B86-4B52-846B-6573C6537D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9" name="Shape 4">
          <a:extLst>
            <a:ext uri="{FF2B5EF4-FFF2-40B4-BE49-F238E27FC236}">
              <a16:creationId xmlns:a16="http://schemas.microsoft.com/office/drawing/2014/main" id="{5E5A13B7-DD1F-4DC7-8ECE-0FE9DA35DB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60" name="Shape 4">
          <a:extLst>
            <a:ext uri="{FF2B5EF4-FFF2-40B4-BE49-F238E27FC236}">
              <a16:creationId xmlns:a16="http://schemas.microsoft.com/office/drawing/2014/main" id="{12123F61-7D99-49EB-8E89-20C848EA5A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1" name="Shape 5">
          <a:extLst>
            <a:ext uri="{FF2B5EF4-FFF2-40B4-BE49-F238E27FC236}">
              <a16:creationId xmlns:a16="http://schemas.microsoft.com/office/drawing/2014/main" id="{26078F77-C43D-4623-9867-16942AE9A1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2" name="Shape 5">
          <a:extLst>
            <a:ext uri="{FF2B5EF4-FFF2-40B4-BE49-F238E27FC236}">
              <a16:creationId xmlns:a16="http://schemas.microsoft.com/office/drawing/2014/main" id="{DCA24844-0B9D-4031-A078-32F6DBEE62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3" name="Shape 5">
          <a:extLst>
            <a:ext uri="{FF2B5EF4-FFF2-40B4-BE49-F238E27FC236}">
              <a16:creationId xmlns:a16="http://schemas.microsoft.com/office/drawing/2014/main" id="{F910FABC-C8CE-44CA-B53C-CA6B6096352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4" name="Shape 5">
          <a:extLst>
            <a:ext uri="{FF2B5EF4-FFF2-40B4-BE49-F238E27FC236}">
              <a16:creationId xmlns:a16="http://schemas.microsoft.com/office/drawing/2014/main" id="{A860A101-17E2-49EC-91FE-CDECC29675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5" name="Shape 5">
          <a:extLst>
            <a:ext uri="{FF2B5EF4-FFF2-40B4-BE49-F238E27FC236}">
              <a16:creationId xmlns:a16="http://schemas.microsoft.com/office/drawing/2014/main" id="{A2321E48-C184-4452-8915-D177476570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6" name="Shape 5">
          <a:extLst>
            <a:ext uri="{FF2B5EF4-FFF2-40B4-BE49-F238E27FC236}">
              <a16:creationId xmlns:a16="http://schemas.microsoft.com/office/drawing/2014/main" id="{1E1A1FDA-8518-4614-AE25-97C71771E4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7" name="Shape 5">
          <a:extLst>
            <a:ext uri="{FF2B5EF4-FFF2-40B4-BE49-F238E27FC236}">
              <a16:creationId xmlns:a16="http://schemas.microsoft.com/office/drawing/2014/main" id="{238BDABA-4EDF-4938-85B3-87C4167DBC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8" name="Shape 5">
          <a:extLst>
            <a:ext uri="{FF2B5EF4-FFF2-40B4-BE49-F238E27FC236}">
              <a16:creationId xmlns:a16="http://schemas.microsoft.com/office/drawing/2014/main" id="{BE87A95A-6019-4B0F-A463-8F05923452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9" name="Shape 5">
          <a:extLst>
            <a:ext uri="{FF2B5EF4-FFF2-40B4-BE49-F238E27FC236}">
              <a16:creationId xmlns:a16="http://schemas.microsoft.com/office/drawing/2014/main" id="{EC974207-ACB1-4CEF-A002-81396F2919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0" name="Shape 5">
          <a:extLst>
            <a:ext uri="{FF2B5EF4-FFF2-40B4-BE49-F238E27FC236}">
              <a16:creationId xmlns:a16="http://schemas.microsoft.com/office/drawing/2014/main" id="{2C67635D-03D8-428E-912C-CB974343A6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1" name="Shape 5">
          <a:extLst>
            <a:ext uri="{FF2B5EF4-FFF2-40B4-BE49-F238E27FC236}">
              <a16:creationId xmlns:a16="http://schemas.microsoft.com/office/drawing/2014/main" id="{B7A13A9C-E1B0-41DD-9075-883C5C697F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2" name="Shape 5">
          <a:extLst>
            <a:ext uri="{FF2B5EF4-FFF2-40B4-BE49-F238E27FC236}">
              <a16:creationId xmlns:a16="http://schemas.microsoft.com/office/drawing/2014/main" id="{D5DFF390-E77C-4388-96E5-8BA835B15F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3" name="Shape 5">
          <a:extLst>
            <a:ext uri="{FF2B5EF4-FFF2-40B4-BE49-F238E27FC236}">
              <a16:creationId xmlns:a16="http://schemas.microsoft.com/office/drawing/2014/main" id="{528C17DD-C24C-4D79-B3BE-DC7B0C9A88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874" name="Shape 6">
          <a:extLst>
            <a:ext uri="{FF2B5EF4-FFF2-40B4-BE49-F238E27FC236}">
              <a16:creationId xmlns:a16="http://schemas.microsoft.com/office/drawing/2014/main" id="{0C2FDB5C-7274-4AC7-9D19-93F01E1A203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875" name="Shape 6">
          <a:extLst>
            <a:ext uri="{FF2B5EF4-FFF2-40B4-BE49-F238E27FC236}">
              <a16:creationId xmlns:a16="http://schemas.microsoft.com/office/drawing/2014/main" id="{F69BC9F3-649D-4FBE-90C8-73EF686FEAC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6" name="Shape 4">
          <a:extLst>
            <a:ext uri="{FF2B5EF4-FFF2-40B4-BE49-F238E27FC236}">
              <a16:creationId xmlns:a16="http://schemas.microsoft.com/office/drawing/2014/main" id="{BB7BE43E-9562-4AA3-B009-18E39D7849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7" name="Shape 4">
          <a:extLst>
            <a:ext uri="{FF2B5EF4-FFF2-40B4-BE49-F238E27FC236}">
              <a16:creationId xmlns:a16="http://schemas.microsoft.com/office/drawing/2014/main" id="{0CA58867-6B50-4865-86F7-28D8A2B2CC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8" name="Shape 4">
          <a:extLst>
            <a:ext uri="{FF2B5EF4-FFF2-40B4-BE49-F238E27FC236}">
              <a16:creationId xmlns:a16="http://schemas.microsoft.com/office/drawing/2014/main" id="{CEDC431E-E949-48FF-A896-642D975CCC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9" name="Shape 4">
          <a:extLst>
            <a:ext uri="{FF2B5EF4-FFF2-40B4-BE49-F238E27FC236}">
              <a16:creationId xmlns:a16="http://schemas.microsoft.com/office/drawing/2014/main" id="{56AF0D6A-D1A8-4B94-AC0C-76827527DD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0" name="Shape 4">
          <a:extLst>
            <a:ext uri="{FF2B5EF4-FFF2-40B4-BE49-F238E27FC236}">
              <a16:creationId xmlns:a16="http://schemas.microsoft.com/office/drawing/2014/main" id="{CADAA6FB-C1C9-47B9-B91D-AE4B662EE0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1" name="Shape 4">
          <a:extLst>
            <a:ext uri="{FF2B5EF4-FFF2-40B4-BE49-F238E27FC236}">
              <a16:creationId xmlns:a16="http://schemas.microsoft.com/office/drawing/2014/main" id="{3417158B-B852-42F2-ABD0-CFCE364A99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2" name="Shape 4">
          <a:extLst>
            <a:ext uri="{FF2B5EF4-FFF2-40B4-BE49-F238E27FC236}">
              <a16:creationId xmlns:a16="http://schemas.microsoft.com/office/drawing/2014/main" id="{9D8D700E-90EC-47A6-8937-DC23951C328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3" name="Shape 4">
          <a:extLst>
            <a:ext uri="{FF2B5EF4-FFF2-40B4-BE49-F238E27FC236}">
              <a16:creationId xmlns:a16="http://schemas.microsoft.com/office/drawing/2014/main" id="{284CFEB3-04C9-461F-BD8A-160B2BC9CB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4" name="Shape 4">
          <a:extLst>
            <a:ext uri="{FF2B5EF4-FFF2-40B4-BE49-F238E27FC236}">
              <a16:creationId xmlns:a16="http://schemas.microsoft.com/office/drawing/2014/main" id="{D8396B76-11B5-4E82-97AF-226E617CB8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5" name="Shape 4">
          <a:extLst>
            <a:ext uri="{FF2B5EF4-FFF2-40B4-BE49-F238E27FC236}">
              <a16:creationId xmlns:a16="http://schemas.microsoft.com/office/drawing/2014/main" id="{20816F6C-F33A-4AE9-916A-9679CB45C2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6" name="Shape 4">
          <a:extLst>
            <a:ext uri="{FF2B5EF4-FFF2-40B4-BE49-F238E27FC236}">
              <a16:creationId xmlns:a16="http://schemas.microsoft.com/office/drawing/2014/main" id="{C9BDA15B-4036-438A-B8C1-478B7BD0F54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7" name="Shape 4">
          <a:extLst>
            <a:ext uri="{FF2B5EF4-FFF2-40B4-BE49-F238E27FC236}">
              <a16:creationId xmlns:a16="http://schemas.microsoft.com/office/drawing/2014/main" id="{21506BDF-8181-4BCA-9715-12EF086BCE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8" name="Shape 4">
          <a:extLst>
            <a:ext uri="{FF2B5EF4-FFF2-40B4-BE49-F238E27FC236}">
              <a16:creationId xmlns:a16="http://schemas.microsoft.com/office/drawing/2014/main" id="{A6AC1FCA-EBAB-4A4D-B7B7-66CC49392E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9" name="Shape 4">
          <a:extLst>
            <a:ext uri="{FF2B5EF4-FFF2-40B4-BE49-F238E27FC236}">
              <a16:creationId xmlns:a16="http://schemas.microsoft.com/office/drawing/2014/main" id="{12074768-F2F5-466A-B6B0-87A99B544B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90" name="Shape 4">
          <a:extLst>
            <a:ext uri="{FF2B5EF4-FFF2-40B4-BE49-F238E27FC236}">
              <a16:creationId xmlns:a16="http://schemas.microsoft.com/office/drawing/2014/main" id="{6FB4F521-3BC1-49A0-B334-900EA8D817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1" name="Shape 5">
          <a:extLst>
            <a:ext uri="{FF2B5EF4-FFF2-40B4-BE49-F238E27FC236}">
              <a16:creationId xmlns:a16="http://schemas.microsoft.com/office/drawing/2014/main" id="{A73DB744-F7C9-42C7-A23C-F77D6CA32D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2" name="Shape 5">
          <a:extLst>
            <a:ext uri="{FF2B5EF4-FFF2-40B4-BE49-F238E27FC236}">
              <a16:creationId xmlns:a16="http://schemas.microsoft.com/office/drawing/2014/main" id="{0B71FE92-E3FE-4106-8DC7-7BAAD565B1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3" name="Shape 5">
          <a:extLst>
            <a:ext uri="{FF2B5EF4-FFF2-40B4-BE49-F238E27FC236}">
              <a16:creationId xmlns:a16="http://schemas.microsoft.com/office/drawing/2014/main" id="{E00BD9FB-B8B1-4BF4-B659-BBBC436FCB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4" name="Shape 5">
          <a:extLst>
            <a:ext uri="{FF2B5EF4-FFF2-40B4-BE49-F238E27FC236}">
              <a16:creationId xmlns:a16="http://schemas.microsoft.com/office/drawing/2014/main" id="{724430AF-03D8-44B5-BB24-DD9BF83374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5" name="Shape 5">
          <a:extLst>
            <a:ext uri="{FF2B5EF4-FFF2-40B4-BE49-F238E27FC236}">
              <a16:creationId xmlns:a16="http://schemas.microsoft.com/office/drawing/2014/main" id="{0800C37D-97EF-4CB6-9D02-88B97740F2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6" name="Shape 5">
          <a:extLst>
            <a:ext uri="{FF2B5EF4-FFF2-40B4-BE49-F238E27FC236}">
              <a16:creationId xmlns:a16="http://schemas.microsoft.com/office/drawing/2014/main" id="{F730A92F-8FD8-46F0-B5A9-D097AF2799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7" name="Shape 5">
          <a:extLst>
            <a:ext uri="{FF2B5EF4-FFF2-40B4-BE49-F238E27FC236}">
              <a16:creationId xmlns:a16="http://schemas.microsoft.com/office/drawing/2014/main" id="{7ADEF3B5-343E-46E3-97B9-E2766595D4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8" name="Shape 5">
          <a:extLst>
            <a:ext uri="{FF2B5EF4-FFF2-40B4-BE49-F238E27FC236}">
              <a16:creationId xmlns:a16="http://schemas.microsoft.com/office/drawing/2014/main" id="{3157A8E8-B948-4B90-8F01-BE26481CF5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9" name="Shape 5">
          <a:extLst>
            <a:ext uri="{FF2B5EF4-FFF2-40B4-BE49-F238E27FC236}">
              <a16:creationId xmlns:a16="http://schemas.microsoft.com/office/drawing/2014/main" id="{7459AE35-9B27-42D8-8EC4-2C553D4194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0" name="Shape 5">
          <a:extLst>
            <a:ext uri="{FF2B5EF4-FFF2-40B4-BE49-F238E27FC236}">
              <a16:creationId xmlns:a16="http://schemas.microsoft.com/office/drawing/2014/main" id="{9127C65A-ADD2-4FE1-A1B7-47DD9A5495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1" name="Shape 5">
          <a:extLst>
            <a:ext uri="{FF2B5EF4-FFF2-40B4-BE49-F238E27FC236}">
              <a16:creationId xmlns:a16="http://schemas.microsoft.com/office/drawing/2014/main" id="{F8B3E033-EAA0-44A2-99B0-16FC24F0D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2" name="Shape 5">
          <a:extLst>
            <a:ext uri="{FF2B5EF4-FFF2-40B4-BE49-F238E27FC236}">
              <a16:creationId xmlns:a16="http://schemas.microsoft.com/office/drawing/2014/main" id="{3E1B960C-4A31-4609-8FAF-7E4BD43F73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3" name="Shape 5">
          <a:extLst>
            <a:ext uri="{FF2B5EF4-FFF2-40B4-BE49-F238E27FC236}">
              <a16:creationId xmlns:a16="http://schemas.microsoft.com/office/drawing/2014/main" id="{91F7A156-0CF1-4B25-A7A6-FCFFBC3A9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4" name="Shape 5">
          <a:extLst>
            <a:ext uri="{FF2B5EF4-FFF2-40B4-BE49-F238E27FC236}">
              <a16:creationId xmlns:a16="http://schemas.microsoft.com/office/drawing/2014/main" id="{0F8DB5AB-ADCB-4992-998F-D3997D3740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5" name="Shape 5">
          <a:extLst>
            <a:ext uri="{FF2B5EF4-FFF2-40B4-BE49-F238E27FC236}">
              <a16:creationId xmlns:a16="http://schemas.microsoft.com/office/drawing/2014/main" id="{AC3BF94D-7452-4FD8-9C1E-8718CF9718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6" name="Shape 5">
          <a:extLst>
            <a:ext uri="{FF2B5EF4-FFF2-40B4-BE49-F238E27FC236}">
              <a16:creationId xmlns:a16="http://schemas.microsoft.com/office/drawing/2014/main" id="{B1057484-8953-46F3-9DF0-EA38297FF6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7" name="Shape 4">
          <a:extLst>
            <a:ext uri="{FF2B5EF4-FFF2-40B4-BE49-F238E27FC236}">
              <a16:creationId xmlns:a16="http://schemas.microsoft.com/office/drawing/2014/main" id="{B87E58AE-D02D-44CD-BEE7-3B69D3E0CC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8" name="Shape 4">
          <a:extLst>
            <a:ext uri="{FF2B5EF4-FFF2-40B4-BE49-F238E27FC236}">
              <a16:creationId xmlns:a16="http://schemas.microsoft.com/office/drawing/2014/main" id="{B5716D07-3E6D-4CB7-8546-0406F43BE06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9" name="Shape 4">
          <a:extLst>
            <a:ext uri="{FF2B5EF4-FFF2-40B4-BE49-F238E27FC236}">
              <a16:creationId xmlns:a16="http://schemas.microsoft.com/office/drawing/2014/main" id="{917338B9-54A5-424A-A21B-89C204D41C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0" name="Shape 4">
          <a:extLst>
            <a:ext uri="{FF2B5EF4-FFF2-40B4-BE49-F238E27FC236}">
              <a16:creationId xmlns:a16="http://schemas.microsoft.com/office/drawing/2014/main" id="{8D7A8605-6BFA-4660-839F-16B0AB9818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1" name="Shape 4">
          <a:extLst>
            <a:ext uri="{FF2B5EF4-FFF2-40B4-BE49-F238E27FC236}">
              <a16:creationId xmlns:a16="http://schemas.microsoft.com/office/drawing/2014/main" id="{9A361401-DF73-4DCA-830A-84EFC3F15C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2" name="Shape 4">
          <a:extLst>
            <a:ext uri="{FF2B5EF4-FFF2-40B4-BE49-F238E27FC236}">
              <a16:creationId xmlns:a16="http://schemas.microsoft.com/office/drawing/2014/main" id="{8C5C340D-E952-49FF-9E35-8706B7A313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3" name="Shape 4">
          <a:extLst>
            <a:ext uri="{FF2B5EF4-FFF2-40B4-BE49-F238E27FC236}">
              <a16:creationId xmlns:a16="http://schemas.microsoft.com/office/drawing/2014/main" id="{210C46CB-3DA5-4E50-8455-C4A36EEAB3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4" name="Shape 4">
          <a:extLst>
            <a:ext uri="{FF2B5EF4-FFF2-40B4-BE49-F238E27FC236}">
              <a16:creationId xmlns:a16="http://schemas.microsoft.com/office/drawing/2014/main" id="{FEBC6944-080A-4CAE-B7D0-5D6941A441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5" name="Shape 4">
          <a:extLst>
            <a:ext uri="{FF2B5EF4-FFF2-40B4-BE49-F238E27FC236}">
              <a16:creationId xmlns:a16="http://schemas.microsoft.com/office/drawing/2014/main" id="{5CA57E29-7783-4AC3-8739-C3816D61B0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6" name="Shape 4">
          <a:extLst>
            <a:ext uri="{FF2B5EF4-FFF2-40B4-BE49-F238E27FC236}">
              <a16:creationId xmlns:a16="http://schemas.microsoft.com/office/drawing/2014/main" id="{2FE3C9C1-57F8-44F7-994E-9C89A9EF61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7" name="Shape 4">
          <a:extLst>
            <a:ext uri="{FF2B5EF4-FFF2-40B4-BE49-F238E27FC236}">
              <a16:creationId xmlns:a16="http://schemas.microsoft.com/office/drawing/2014/main" id="{2FD011A9-42EC-4807-A05B-12FFF9BAC2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8" name="Shape 4">
          <a:extLst>
            <a:ext uri="{FF2B5EF4-FFF2-40B4-BE49-F238E27FC236}">
              <a16:creationId xmlns:a16="http://schemas.microsoft.com/office/drawing/2014/main" id="{CE239601-2589-4060-A74A-BA505AC1D3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9" name="Shape 4">
          <a:extLst>
            <a:ext uri="{FF2B5EF4-FFF2-40B4-BE49-F238E27FC236}">
              <a16:creationId xmlns:a16="http://schemas.microsoft.com/office/drawing/2014/main" id="{8AB5C5EA-D67F-4DB1-9EFB-37E5F6A0E5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20" name="Shape 4">
          <a:extLst>
            <a:ext uri="{FF2B5EF4-FFF2-40B4-BE49-F238E27FC236}">
              <a16:creationId xmlns:a16="http://schemas.microsoft.com/office/drawing/2014/main" id="{867A0422-AE84-4365-9534-E527FFAA5F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21" name="Shape 4">
          <a:extLst>
            <a:ext uri="{FF2B5EF4-FFF2-40B4-BE49-F238E27FC236}">
              <a16:creationId xmlns:a16="http://schemas.microsoft.com/office/drawing/2014/main" id="{4F094021-B6A8-4C28-9924-DA01A5AFE2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2" name="Shape 5">
          <a:extLst>
            <a:ext uri="{FF2B5EF4-FFF2-40B4-BE49-F238E27FC236}">
              <a16:creationId xmlns:a16="http://schemas.microsoft.com/office/drawing/2014/main" id="{532CBEE3-CFFB-472C-B461-1D1D4A44C2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3" name="Shape 5">
          <a:extLst>
            <a:ext uri="{FF2B5EF4-FFF2-40B4-BE49-F238E27FC236}">
              <a16:creationId xmlns:a16="http://schemas.microsoft.com/office/drawing/2014/main" id="{0BD0353D-01CF-41FC-87D8-087D6384A6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4" name="Shape 5">
          <a:extLst>
            <a:ext uri="{FF2B5EF4-FFF2-40B4-BE49-F238E27FC236}">
              <a16:creationId xmlns:a16="http://schemas.microsoft.com/office/drawing/2014/main" id="{CB1F44DE-77D1-41FF-9FDB-F5A4BFC5F8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5" name="Shape 5">
          <a:extLst>
            <a:ext uri="{FF2B5EF4-FFF2-40B4-BE49-F238E27FC236}">
              <a16:creationId xmlns:a16="http://schemas.microsoft.com/office/drawing/2014/main" id="{038B3B86-DCEB-497E-B67D-DF1E2616C9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6" name="Shape 5">
          <a:extLst>
            <a:ext uri="{FF2B5EF4-FFF2-40B4-BE49-F238E27FC236}">
              <a16:creationId xmlns:a16="http://schemas.microsoft.com/office/drawing/2014/main" id="{87CCFEAE-0BBA-486D-93C5-899566883E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7" name="Shape 5">
          <a:extLst>
            <a:ext uri="{FF2B5EF4-FFF2-40B4-BE49-F238E27FC236}">
              <a16:creationId xmlns:a16="http://schemas.microsoft.com/office/drawing/2014/main" id="{8A8AEFF9-38F1-4F28-971B-A228A57498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8" name="Shape 5">
          <a:extLst>
            <a:ext uri="{FF2B5EF4-FFF2-40B4-BE49-F238E27FC236}">
              <a16:creationId xmlns:a16="http://schemas.microsoft.com/office/drawing/2014/main" id="{1407CB16-5F7D-4436-A774-89687AF682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9" name="Shape 5">
          <a:extLst>
            <a:ext uri="{FF2B5EF4-FFF2-40B4-BE49-F238E27FC236}">
              <a16:creationId xmlns:a16="http://schemas.microsoft.com/office/drawing/2014/main" id="{2856D01F-1860-49A3-B838-949834EA95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0" name="Shape 5">
          <a:extLst>
            <a:ext uri="{FF2B5EF4-FFF2-40B4-BE49-F238E27FC236}">
              <a16:creationId xmlns:a16="http://schemas.microsoft.com/office/drawing/2014/main" id="{801EF1E4-343E-47A3-B0C6-A2878B5925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1" name="Shape 5">
          <a:extLst>
            <a:ext uri="{FF2B5EF4-FFF2-40B4-BE49-F238E27FC236}">
              <a16:creationId xmlns:a16="http://schemas.microsoft.com/office/drawing/2014/main" id="{F3DBEFEF-919D-4E9D-9C23-162F558331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2" name="Shape 5">
          <a:extLst>
            <a:ext uri="{FF2B5EF4-FFF2-40B4-BE49-F238E27FC236}">
              <a16:creationId xmlns:a16="http://schemas.microsoft.com/office/drawing/2014/main" id="{E0878FAA-0DF0-4C56-957D-023304CD88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3" name="Shape 5">
          <a:extLst>
            <a:ext uri="{FF2B5EF4-FFF2-40B4-BE49-F238E27FC236}">
              <a16:creationId xmlns:a16="http://schemas.microsoft.com/office/drawing/2014/main" id="{2704821E-2AED-4645-A7F0-D98DD154B7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4" name="Shape 5">
          <a:extLst>
            <a:ext uri="{FF2B5EF4-FFF2-40B4-BE49-F238E27FC236}">
              <a16:creationId xmlns:a16="http://schemas.microsoft.com/office/drawing/2014/main" id="{A1EFBA2D-331F-4DBA-9F86-112CF3EFF2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5" name="Shape 5">
          <a:extLst>
            <a:ext uri="{FF2B5EF4-FFF2-40B4-BE49-F238E27FC236}">
              <a16:creationId xmlns:a16="http://schemas.microsoft.com/office/drawing/2014/main" id="{003C3E1D-48C7-4C0D-82A7-FF337D63DA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6" name="Shape 5">
          <a:extLst>
            <a:ext uri="{FF2B5EF4-FFF2-40B4-BE49-F238E27FC236}">
              <a16:creationId xmlns:a16="http://schemas.microsoft.com/office/drawing/2014/main" id="{9CC34F38-EDB9-4C29-A1BC-E969A89FB0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7" name="Shape 5">
          <a:extLst>
            <a:ext uri="{FF2B5EF4-FFF2-40B4-BE49-F238E27FC236}">
              <a16:creationId xmlns:a16="http://schemas.microsoft.com/office/drawing/2014/main" id="{41F97C7D-B7CD-4657-86E0-0C8F409C7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38" name="Shape 4">
          <a:extLst>
            <a:ext uri="{FF2B5EF4-FFF2-40B4-BE49-F238E27FC236}">
              <a16:creationId xmlns:a16="http://schemas.microsoft.com/office/drawing/2014/main" id="{86D85561-0237-4F61-84B7-3CE4D421C4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39" name="Shape 4">
          <a:extLst>
            <a:ext uri="{FF2B5EF4-FFF2-40B4-BE49-F238E27FC236}">
              <a16:creationId xmlns:a16="http://schemas.microsoft.com/office/drawing/2014/main" id="{E67A9985-20AE-4223-8F0A-8DFF840E68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0" name="Shape 4">
          <a:extLst>
            <a:ext uri="{FF2B5EF4-FFF2-40B4-BE49-F238E27FC236}">
              <a16:creationId xmlns:a16="http://schemas.microsoft.com/office/drawing/2014/main" id="{4061791A-A969-4DB5-BCDD-3F81B66C5A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1" name="Shape 4">
          <a:extLst>
            <a:ext uri="{FF2B5EF4-FFF2-40B4-BE49-F238E27FC236}">
              <a16:creationId xmlns:a16="http://schemas.microsoft.com/office/drawing/2014/main" id="{5DA6B640-50C2-4C65-938F-B33722C1C1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2" name="Shape 4">
          <a:extLst>
            <a:ext uri="{FF2B5EF4-FFF2-40B4-BE49-F238E27FC236}">
              <a16:creationId xmlns:a16="http://schemas.microsoft.com/office/drawing/2014/main" id="{27D6D9B3-B478-444B-B244-8990621141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3" name="Shape 4">
          <a:extLst>
            <a:ext uri="{FF2B5EF4-FFF2-40B4-BE49-F238E27FC236}">
              <a16:creationId xmlns:a16="http://schemas.microsoft.com/office/drawing/2014/main" id="{AB4D8032-256E-4C6A-B9FE-E8AEEEA61C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4" name="Shape 4">
          <a:extLst>
            <a:ext uri="{FF2B5EF4-FFF2-40B4-BE49-F238E27FC236}">
              <a16:creationId xmlns:a16="http://schemas.microsoft.com/office/drawing/2014/main" id="{B6EAB703-5B84-463A-92AD-ED5EDA53F9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5" name="Shape 4">
          <a:extLst>
            <a:ext uri="{FF2B5EF4-FFF2-40B4-BE49-F238E27FC236}">
              <a16:creationId xmlns:a16="http://schemas.microsoft.com/office/drawing/2014/main" id="{45D19422-0F7F-4D5F-9A16-9BE88CFD643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6" name="Shape 4">
          <a:extLst>
            <a:ext uri="{FF2B5EF4-FFF2-40B4-BE49-F238E27FC236}">
              <a16:creationId xmlns:a16="http://schemas.microsoft.com/office/drawing/2014/main" id="{8545A238-6E3D-4C20-AF8E-CE56556417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7" name="Shape 4">
          <a:extLst>
            <a:ext uri="{FF2B5EF4-FFF2-40B4-BE49-F238E27FC236}">
              <a16:creationId xmlns:a16="http://schemas.microsoft.com/office/drawing/2014/main" id="{9CFD00AC-964C-4B23-ACBF-F91A2D38B0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8" name="Shape 4">
          <a:extLst>
            <a:ext uri="{FF2B5EF4-FFF2-40B4-BE49-F238E27FC236}">
              <a16:creationId xmlns:a16="http://schemas.microsoft.com/office/drawing/2014/main" id="{71424444-067F-45C1-9204-D10A7499B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9" name="Shape 4">
          <a:extLst>
            <a:ext uri="{FF2B5EF4-FFF2-40B4-BE49-F238E27FC236}">
              <a16:creationId xmlns:a16="http://schemas.microsoft.com/office/drawing/2014/main" id="{03A6AAFD-4E68-4A8C-AF4E-49B7A09467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0" name="Shape 4">
          <a:extLst>
            <a:ext uri="{FF2B5EF4-FFF2-40B4-BE49-F238E27FC236}">
              <a16:creationId xmlns:a16="http://schemas.microsoft.com/office/drawing/2014/main" id="{A0270AD0-360E-4883-8E66-ED241507A09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1" name="Shape 4">
          <a:extLst>
            <a:ext uri="{FF2B5EF4-FFF2-40B4-BE49-F238E27FC236}">
              <a16:creationId xmlns:a16="http://schemas.microsoft.com/office/drawing/2014/main" id="{4016BC8A-9CD8-4EBC-B339-AE67C037AE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2" name="Shape 4">
          <a:extLst>
            <a:ext uri="{FF2B5EF4-FFF2-40B4-BE49-F238E27FC236}">
              <a16:creationId xmlns:a16="http://schemas.microsoft.com/office/drawing/2014/main" id="{D59B1A6F-1B36-4237-969C-66F64FAAB5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3" name="Shape 5">
          <a:extLst>
            <a:ext uri="{FF2B5EF4-FFF2-40B4-BE49-F238E27FC236}">
              <a16:creationId xmlns:a16="http://schemas.microsoft.com/office/drawing/2014/main" id="{C1591A15-8936-44EA-85D0-4BCBD35CFD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4" name="Shape 5">
          <a:extLst>
            <a:ext uri="{FF2B5EF4-FFF2-40B4-BE49-F238E27FC236}">
              <a16:creationId xmlns:a16="http://schemas.microsoft.com/office/drawing/2014/main" id="{CD192FE2-191C-40C7-BDAF-AE0A7F99DC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5" name="Shape 5">
          <a:extLst>
            <a:ext uri="{FF2B5EF4-FFF2-40B4-BE49-F238E27FC236}">
              <a16:creationId xmlns:a16="http://schemas.microsoft.com/office/drawing/2014/main" id="{9FDCA444-0189-4B5F-8244-9FC704DE5C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6" name="Shape 5">
          <a:extLst>
            <a:ext uri="{FF2B5EF4-FFF2-40B4-BE49-F238E27FC236}">
              <a16:creationId xmlns:a16="http://schemas.microsoft.com/office/drawing/2014/main" id="{B3ACDF84-1307-4C5F-81B9-2803231ADD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7" name="Shape 5">
          <a:extLst>
            <a:ext uri="{FF2B5EF4-FFF2-40B4-BE49-F238E27FC236}">
              <a16:creationId xmlns:a16="http://schemas.microsoft.com/office/drawing/2014/main" id="{53B5E893-1A42-4E4B-A439-000344D618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8" name="Shape 5">
          <a:extLst>
            <a:ext uri="{FF2B5EF4-FFF2-40B4-BE49-F238E27FC236}">
              <a16:creationId xmlns:a16="http://schemas.microsoft.com/office/drawing/2014/main" id="{6CCD0045-531C-4AF3-ADE4-EDBAC327AF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9" name="Shape 5">
          <a:extLst>
            <a:ext uri="{FF2B5EF4-FFF2-40B4-BE49-F238E27FC236}">
              <a16:creationId xmlns:a16="http://schemas.microsoft.com/office/drawing/2014/main" id="{972603AC-8552-4D29-86F1-F78249B62C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0" name="Shape 5">
          <a:extLst>
            <a:ext uri="{FF2B5EF4-FFF2-40B4-BE49-F238E27FC236}">
              <a16:creationId xmlns:a16="http://schemas.microsoft.com/office/drawing/2014/main" id="{107A339E-0221-4668-BD05-8353B6649C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1" name="Shape 5">
          <a:extLst>
            <a:ext uri="{FF2B5EF4-FFF2-40B4-BE49-F238E27FC236}">
              <a16:creationId xmlns:a16="http://schemas.microsoft.com/office/drawing/2014/main" id="{9007FC31-4AB1-4202-82A1-AFE2A32A6C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2" name="Shape 5">
          <a:extLst>
            <a:ext uri="{FF2B5EF4-FFF2-40B4-BE49-F238E27FC236}">
              <a16:creationId xmlns:a16="http://schemas.microsoft.com/office/drawing/2014/main" id="{F360E783-C740-46AA-B1D1-ECCC323184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3" name="Shape 5">
          <a:extLst>
            <a:ext uri="{FF2B5EF4-FFF2-40B4-BE49-F238E27FC236}">
              <a16:creationId xmlns:a16="http://schemas.microsoft.com/office/drawing/2014/main" id="{02953D83-728F-4085-A1A7-386F9372DC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4" name="Shape 5">
          <a:extLst>
            <a:ext uri="{FF2B5EF4-FFF2-40B4-BE49-F238E27FC236}">
              <a16:creationId xmlns:a16="http://schemas.microsoft.com/office/drawing/2014/main" id="{9BE0B644-C3A0-4F20-A0D8-9D7091DD69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5" name="Shape 5">
          <a:extLst>
            <a:ext uri="{FF2B5EF4-FFF2-40B4-BE49-F238E27FC236}">
              <a16:creationId xmlns:a16="http://schemas.microsoft.com/office/drawing/2014/main" id="{36529991-4CF8-487C-A117-48AD221218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2966" name="Shape 6">
          <a:extLst>
            <a:ext uri="{FF2B5EF4-FFF2-40B4-BE49-F238E27FC236}">
              <a16:creationId xmlns:a16="http://schemas.microsoft.com/office/drawing/2014/main" id="{F7E4EFCE-56C4-40BD-B0C3-F4CF8EC31A2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7" name="Shape 5">
          <a:extLst>
            <a:ext uri="{FF2B5EF4-FFF2-40B4-BE49-F238E27FC236}">
              <a16:creationId xmlns:a16="http://schemas.microsoft.com/office/drawing/2014/main" id="{31015168-2CDA-47F1-A8F2-9849B6B23A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8" name="Shape 5">
          <a:extLst>
            <a:ext uri="{FF2B5EF4-FFF2-40B4-BE49-F238E27FC236}">
              <a16:creationId xmlns:a16="http://schemas.microsoft.com/office/drawing/2014/main" id="{F8B6ECCD-6565-4429-B709-528A2A3FF6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9" name="Shape 5">
          <a:extLst>
            <a:ext uri="{FF2B5EF4-FFF2-40B4-BE49-F238E27FC236}">
              <a16:creationId xmlns:a16="http://schemas.microsoft.com/office/drawing/2014/main" id="{DEA4079A-4FC0-4381-B0E4-4C144A46D7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0" name="Shape 5">
          <a:extLst>
            <a:ext uri="{FF2B5EF4-FFF2-40B4-BE49-F238E27FC236}">
              <a16:creationId xmlns:a16="http://schemas.microsoft.com/office/drawing/2014/main" id="{AE5EED42-70E9-4BD6-8E77-1DAA533DFA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1" name="Shape 5">
          <a:extLst>
            <a:ext uri="{FF2B5EF4-FFF2-40B4-BE49-F238E27FC236}">
              <a16:creationId xmlns:a16="http://schemas.microsoft.com/office/drawing/2014/main" id="{75C4673A-4F7A-49FB-AF9D-8AB8176174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2" name="Shape 5">
          <a:extLst>
            <a:ext uri="{FF2B5EF4-FFF2-40B4-BE49-F238E27FC236}">
              <a16:creationId xmlns:a16="http://schemas.microsoft.com/office/drawing/2014/main" id="{555CFE17-2D94-46F3-ABFF-8A4C235B17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3" name="Shape 5">
          <a:extLst>
            <a:ext uri="{FF2B5EF4-FFF2-40B4-BE49-F238E27FC236}">
              <a16:creationId xmlns:a16="http://schemas.microsoft.com/office/drawing/2014/main" id="{B42DC01C-BE12-4C9D-9E91-9CE39C0662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4" name="Shape 5">
          <a:extLst>
            <a:ext uri="{FF2B5EF4-FFF2-40B4-BE49-F238E27FC236}">
              <a16:creationId xmlns:a16="http://schemas.microsoft.com/office/drawing/2014/main" id="{1D14D155-AF58-433A-897C-1F4CE7FF52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5" name="Shape 5">
          <a:extLst>
            <a:ext uri="{FF2B5EF4-FFF2-40B4-BE49-F238E27FC236}">
              <a16:creationId xmlns:a16="http://schemas.microsoft.com/office/drawing/2014/main" id="{9BF0A1E1-1BF4-45A0-82BC-B47ABAEF8C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6" name="Shape 5">
          <a:extLst>
            <a:ext uri="{FF2B5EF4-FFF2-40B4-BE49-F238E27FC236}">
              <a16:creationId xmlns:a16="http://schemas.microsoft.com/office/drawing/2014/main" id="{255CA8A0-35C7-49CE-B4CF-5CCB457D29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7" name="Shape 5">
          <a:extLst>
            <a:ext uri="{FF2B5EF4-FFF2-40B4-BE49-F238E27FC236}">
              <a16:creationId xmlns:a16="http://schemas.microsoft.com/office/drawing/2014/main" id="{15168E1C-20A9-404F-93EA-333475BC21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8" name="Shape 5">
          <a:extLst>
            <a:ext uri="{FF2B5EF4-FFF2-40B4-BE49-F238E27FC236}">
              <a16:creationId xmlns:a16="http://schemas.microsoft.com/office/drawing/2014/main" id="{F5F82C53-62B0-4EF4-BAB1-AADFDDD675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9" name="Shape 5">
          <a:extLst>
            <a:ext uri="{FF2B5EF4-FFF2-40B4-BE49-F238E27FC236}">
              <a16:creationId xmlns:a16="http://schemas.microsoft.com/office/drawing/2014/main" id="{57A3AD30-AD23-4806-AD2E-03920F0967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0" name="Shape 5">
          <a:extLst>
            <a:ext uri="{FF2B5EF4-FFF2-40B4-BE49-F238E27FC236}">
              <a16:creationId xmlns:a16="http://schemas.microsoft.com/office/drawing/2014/main" id="{700A948F-FA52-4E1B-BC0F-AEF05CC1D8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1" name="Shape 5">
          <a:extLst>
            <a:ext uri="{FF2B5EF4-FFF2-40B4-BE49-F238E27FC236}">
              <a16:creationId xmlns:a16="http://schemas.microsoft.com/office/drawing/2014/main" id="{D2F29316-8530-4109-AF24-DCC5921103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2" name="Shape 5">
          <a:extLst>
            <a:ext uri="{FF2B5EF4-FFF2-40B4-BE49-F238E27FC236}">
              <a16:creationId xmlns:a16="http://schemas.microsoft.com/office/drawing/2014/main" id="{16B1F8E5-95F9-4C16-9A3F-2F67FBBAA2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3" name="Shape 5">
          <a:extLst>
            <a:ext uri="{FF2B5EF4-FFF2-40B4-BE49-F238E27FC236}">
              <a16:creationId xmlns:a16="http://schemas.microsoft.com/office/drawing/2014/main" id="{E6130ADD-34BD-4E18-A720-8FCF61291B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4" name="Shape 5">
          <a:extLst>
            <a:ext uri="{FF2B5EF4-FFF2-40B4-BE49-F238E27FC236}">
              <a16:creationId xmlns:a16="http://schemas.microsoft.com/office/drawing/2014/main" id="{6F472335-23B6-4797-9E8D-761741FDBA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5" name="Shape 5">
          <a:extLst>
            <a:ext uri="{FF2B5EF4-FFF2-40B4-BE49-F238E27FC236}">
              <a16:creationId xmlns:a16="http://schemas.microsoft.com/office/drawing/2014/main" id="{81E62D4D-CA4A-430C-B4CF-BB9E53485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6" name="Shape 5">
          <a:extLst>
            <a:ext uri="{FF2B5EF4-FFF2-40B4-BE49-F238E27FC236}">
              <a16:creationId xmlns:a16="http://schemas.microsoft.com/office/drawing/2014/main" id="{D860039C-6CAF-46CD-B70B-91BD6C80A7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7" name="Shape 5">
          <a:extLst>
            <a:ext uri="{FF2B5EF4-FFF2-40B4-BE49-F238E27FC236}">
              <a16:creationId xmlns:a16="http://schemas.microsoft.com/office/drawing/2014/main" id="{56CC0C3F-26E4-4BC3-AD82-8AA0436606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8" name="Shape 5">
          <a:extLst>
            <a:ext uri="{FF2B5EF4-FFF2-40B4-BE49-F238E27FC236}">
              <a16:creationId xmlns:a16="http://schemas.microsoft.com/office/drawing/2014/main" id="{A61F1551-40EA-46AE-87AD-31645435E7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9" name="Shape 5">
          <a:extLst>
            <a:ext uri="{FF2B5EF4-FFF2-40B4-BE49-F238E27FC236}">
              <a16:creationId xmlns:a16="http://schemas.microsoft.com/office/drawing/2014/main" id="{E4977CA0-DDB6-4B9D-B610-0537B6563D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0" name="Shape 5">
          <a:extLst>
            <a:ext uri="{FF2B5EF4-FFF2-40B4-BE49-F238E27FC236}">
              <a16:creationId xmlns:a16="http://schemas.microsoft.com/office/drawing/2014/main" id="{6FBF4CBA-4CE1-4E48-BDC3-732FBA2883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1" name="Shape 5">
          <a:extLst>
            <a:ext uri="{FF2B5EF4-FFF2-40B4-BE49-F238E27FC236}">
              <a16:creationId xmlns:a16="http://schemas.microsoft.com/office/drawing/2014/main" id="{9CCA7A37-86B4-48F3-A52F-7ADDC46BCC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2" name="Shape 5">
          <a:extLst>
            <a:ext uri="{FF2B5EF4-FFF2-40B4-BE49-F238E27FC236}">
              <a16:creationId xmlns:a16="http://schemas.microsoft.com/office/drawing/2014/main" id="{33A42836-869C-4157-9A8B-04DC9CC08B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3" name="Shape 5">
          <a:extLst>
            <a:ext uri="{FF2B5EF4-FFF2-40B4-BE49-F238E27FC236}">
              <a16:creationId xmlns:a16="http://schemas.microsoft.com/office/drawing/2014/main" id="{DBE93C68-2246-45C9-89D7-7898D7F13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4" name="Shape 5">
          <a:extLst>
            <a:ext uri="{FF2B5EF4-FFF2-40B4-BE49-F238E27FC236}">
              <a16:creationId xmlns:a16="http://schemas.microsoft.com/office/drawing/2014/main" id="{EB8B0945-895A-43B0-83DE-AA8AB94DBC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5" name="Shape 5">
          <a:extLst>
            <a:ext uri="{FF2B5EF4-FFF2-40B4-BE49-F238E27FC236}">
              <a16:creationId xmlns:a16="http://schemas.microsoft.com/office/drawing/2014/main" id="{D33E6B37-5DC1-4331-89F6-342C53873A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6" name="Shape 5">
          <a:extLst>
            <a:ext uri="{FF2B5EF4-FFF2-40B4-BE49-F238E27FC236}">
              <a16:creationId xmlns:a16="http://schemas.microsoft.com/office/drawing/2014/main" id="{7084A120-1921-4AF3-91F6-67D3C1DAF5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7" name="Shape 5">
          <a:extLst>
            <a:ext uri="{FF2B5EF4-FFF2-40B4-BE49-F238E27FC236}">
              <a16:creationId xmlns:a16="http://schemas.microsoft.com/office/drawing/2014/main" id="{4BE9104F-1833-47AE-8696-09C1D62F49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8" name="Shape 5">
          <a:extLst>
            <a:ext uri="{FF2B5EF4-FFF2-40B4-BE49-F238E27FC236}">
              <a16:creationId xmlns:a16="http://schemas.microsoft.com/office/drawing/2014/main" id="{10731C9A-369F-4EF1-B9DC-2B2E7FA09C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9" name="Shape 5">
          <a:extLst>
            <a:ext uri="{FF2B5EF4-FFF2-40B4-BE49-F238E27FC236}">
              <a16:creationId xmlns:a16="http://schemas.microsoft.com/office/drawing/2014/main" id="{6F4A2A05-EB03-4F10-A2C1-8E4DA643F4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0" name="Shape 5">
          <a:extLst>
            <a:ext uri="{FF2B5EF4-FFF2-40B4-BE49-F238E27FC236}">
              <a16:creationId xmlns:a16="http://schemas.microsoft.com/office/drawing/2014/main" id="{2C94540E-03C9-4136-8E52-649A204A6A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1" name="Shape 5">
          <a:extLst>
            <a:ext uri="{FF2B5EF4-FFF2-40B4-BE49-F238E27FC236}">
              <a16:creationId xmlns:a16="http://schemas.microsoft.com/office/drawing/2014/main" id="{FDE63AC7-E529-40A7-A008-E6E660F346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2" name="Shape 5">
          <a:extLst>
            <a:ext uri="{FF2B5EF4-FFF2-40B4-BE49-F238E27FC236}">
              <a16:creationId xmlns:a16="http://schemas.microsoft.com/office/drawing/2014/main" id="{88688C50-9B4B-4D2A-80A8-96EA0BA0F0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3" name="Shape 5">
          <a:extLst>
            <a:ext uri="{FF2B5EF4-FFF2-40B4-BE49-F238E27FC236}">
              <a16:creationId xmlns:a16="http://schemas.microsoft.com/office/drawing/2014/main" id="{FCA1F137-C54C-4C0A-8611-1B00643088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4" name="Shape 5">
          <a:extLst>
            <a:ext uri="{FF2B5EF4-FFF2-40B4-BE49-F238E27FC236}">
              <a16:creationId xmlns:a16="http://schemas.microsoft.com/office/drawing/2014/main" id="{2EC8E7CE-0762-4ECA-968B-AA98717D40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5" name="Shape 5">
          <a:extLst>
            <a:ext uri="{FF2B5EF4-FFF2-40B4-BE49-F238E27FC236}">
              <a16:creationId xmlns:a16="http://schemas.microsoft.com/office/drawing/2014/main" id="{39A8E098-0B50-400B-8436-644ADD8289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6" name="Shape 5">
          <a:extLst>
            <a:ext uri="{FF2B5EF4-FFF2-40B4-BE49-F238E27FC236}">
              <a16:creationId xmlns:a16="http://schemas.microsoft.com/office/drawing/2014/main" id="{F39EA5A7-6506-4472-9D87-FDD6E28E0F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7" name="Shape 5">
          <a:extLst>
            <a:ext uri="{FF2B5EF4-FFF2-40B4-BE49-F238E27FC236}">
              <a16:creationId xmlns:a16="http://schemas.microsoft.com/office/drawing/2014/main" id="{264D8170-E081-48FF-826F-E0F9DDC6DB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8" name="Shape 5">
          <a:extLst>
            <a:ext uri="{FF2B5EF4-FFF2-40B4-BE49-F238E27FC236}">
              <a16:creationId xmlns:a16="http://schemas.microsoft.com/office/drawing/2014/main" id="{96C2DB1F-CD40-4EC4-A621-2E1BB25552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9" name="Shape 5">
          <a:extLst>
            <a:ext uri="{FF2B5EF4-FFF2-40B4-BE49-F238E27FC236}">
              <a16:creationId xmlns:a16="http://schemas.microsoft.com/office/drawing/2014/main" id="{5DCD1782-D8A1-4013-B3D1-777438F451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0" name="Shape 5">
          <a:extLst>
            <a:ext uri="{FF2B5EF4-FFF2-40B4-BE49-F238E27FC236}">
              <a16:creationId xmlns:a16="http://schemas.microsoft.com/office/drawing/2014/main" id="{19A3D48A-8DA7-4248-9565-F18023296E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1" name="Shape 5">
          <a:extLst>
            <a:ext uri="{FF2B5EF4-FFF2-40B4-BE49-F238E27FC236}">
              <a16:creationId xmlns:a16="http://schemas.microsoft.com/office/drawing/2014/main" id="{B8F3C406-A669-4D14-9744-C0BC9B2105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2" name="Shape 5">
          <a:extLst>
            <a:ext uri="{FF2B5EF4-FFF2-40B4-BE49-F238E27FC236}">
              <a16:creationId xmlns:a16="http://schemas.microsoft.com/office/drawing/2014/main" id="{4E54EE38-81C3-4614-9AB7-A876C4FCAC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3" name="Shape 5">
          <a:extLst>
            <a:ext uri="{FF2B5EF4-FFF2-40B4-BE49-F238E27FC236}">
              <a16:creationId xmlns:a16="http://schemas.microsoft.com/office/drawing/2014/main" id="{E5617F2C-3CBC-41FA-80C0-B2ACEBB55B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4" name="Shape 5">
          <a:extLst>
            <a:ext uri="{FF2B5EF4-FFF2-40B4-BE49-F238E27FC236}">
              <a16:creationId xmlns:a16="http://schemas.microsoft.com/office/drawing/2014/main" id="{2EAEFE48-8C9E-4ED4-ACC7-18D7FD1C4E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5" name="Shape 5">
          <a:extLst>
            <a:ext uri="{FF2B5EF4-FFF2-40B4-BE49-F238E27FC236}">
              <a16:creationId xmlns:a16="http://schemas.microsoft.com/office/drawing/2014/main" id="{9B885918-E980-4981-9739-76EF128B05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6" name="Shape 5">
          <a:extLst>
            <a:ext uri="{FF2B5EF4-FFF2-40B4-BE49-F238E27FC236}">
              <a16:creationId xmlns:a16="http://schemas.microsoft.com/office/drawing/2014/main" id="{436C1203-037F-4140-AAB2-FA6FB142EF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7" name="Shape 5">
          <a:extLst>
            <a:ext uri="{FF2B5EF4-FFF2-40B4-BE49-F238E27FC236}">
              <a16:creationId xmlns:a16="http://schemas.microsoft.com/office/drawing/2014/main" id="{971F3A90-89D3-4321-947F-E72100F244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8" name="Shape 5">
          <a:extLst>
            <a:ext uri="{FF2B5EF4-FFF2-40B4-BE49-F238E27FC236}">
              <a16:creationId xmlns:a16="http://schemas.microsoft.com/office/drawing/2014/main" id="{3FA059A4-5C5A-463C-8B0D-E9C9A180BC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9" name="Shape 5">
          <a:extLst>
            <a:ext uri="{FF2B5EF4-FFF2-40B4-BE49-F238E27FC236}">
              <a16:creationId xmlns:a16="http://schemas.microsoft.com/office/drawing/2014/main" id="{B6BC08C2-2469-4FBB-9962-DB7F527B51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0" name="Shape 5">
          <a:extLst>
            <a:ext uri="{FF2B5EF4-FFF2-40B4-BE49-F238E27FC236}">
              <a16:creationId xmlns:a16="http://schemas.microsoft.com/office/drawing/2014/main" id="{FA79E698-DA58-4FFE-B629-7952A32D33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1" name="Shape 5">
          <a:extLst>
            <a:ext uri="{FF2B5EF4-FFF2-40B4-BE49-F238E27FC236}">
              <a16:creationId xmlns:a16="http://schemas.microsoft.com/office/drawing/2014/main" id="{08A77EF2-AE50-4F9D-84AF-BD3750A061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2" name="Shape 5">
          <a:extLst>
            <a:ext uri="{FF2B5EF4-FFF2-40B4-BE49-F238E27FC236}">
              <a16:creationId xmlns:a16="http://schemas.microsoft.com/office/drawing/2014/main" id="{F7A9DF3D-BBB9-404E-B400-FC54D03B5C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3" name="Shape 5">
          <a:extLst>
            <a:ext uri="{FF2B5EF4-FFF2-40B4-BE49-F238E27FC236}">
              <a16:creationId xmlns:a16="http://schemas.microsoft.com/office/drawing/2014/main" id="{E764E5F5-77FF-4F7A-9E34-E0CB883012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4" name="Shape 5">
          <a:extLst>
            <a:ext uri="{FF2B5EF4-FFF2-40B4-BE49-F238E27FC236}">
              <a16:creationId xmlns:a16="http://schemas.microsoft.com/office/drawing/2014/main" id="{EFBB3FE8-D22B-49B0-B651-CEFA221633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5" name="Shape 5">
          <a:extLst>
            <a:ext uri="{FF2B5EF4-FFF2-40B4-BE49-F238E27FC236}">
              <a16:creationId xmlns:a16="http://schemas.microsoft.com/office/drawing/2014/main" id="{7CA4BAC7-0193-434D-B23E-4F9742FFAE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6" name="Shape 5">
          <a:extLst>
            <a:ext uri="{FF2B5EF4-FFF2-40B4-BE49-F238E27FC236}">
              <a16:creationId xmlns:a16="http://schemas.microsoft.com/office/drawing/2014/main" id="{89289CBD-7DD8-4D00-AE2A-8ED07FD663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7" name="Shape 5">
          <a:extLst>
            <a:ext uri="{FF2B5EF4-FFF2-40B4-BE49-F238E27FC236}">
              <a16:creationId xmlns:a16="http://schemas.microsoft.com/office/drawing/2014/main" id="{32265C62-5884-4461-BC95-C4AE27DFC0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8" name="Shape 5">
          <a:extLst>
            <a:ext uri="{FF2B5EF4-FFF2-40B4-BE49-F238E27FC236}">
              <a16:creationId xmlns:a16="http://schemas.microsoft.com/office/drawing/2014/main" id="{38EB5CFD-FF40-429B-BD98-79D34041FB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9" name="Shape 5">
          <a:extLst>
            <a:ext uri="{FF2B5EF4-FFF2-40B4-BE49-F238E27FC236}">
              <a16:creationId xmlns:a16="http://schemas.microsoft.com/office/drawing/2014/main" id="{EF38E61C-37A9-4243-955C-CA50333404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0" name="Shape 5">
          <a:extLst>
            <a:ext uri="{FF2B5EF4-FFF2-40B4-BE49-F238E27FC236}">
              <a16:creationId xmlns:a16="http://schemas.microsoft.com/office/drawing/2014/main" id="{59634233-1480-4F84-94B2-82A45F86DE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1" name="Shape 5">
          <a:extLst>
            <a:ext uri="{FF2B5EF4-FFF2-40B4-BE49-F238E27FC236}">
              <a16:creationId xmlns:a16="http://schemas.microsoft.com/office/drawing/2014/main" id="{63CF53C3-C435-4141-954D-836451E1EB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2" name="Shape 5">
          <a:extLst>
            <a:ext uri="{FF2B5EF4-FFF2-40B4-BE49-F238E27FC236}">
              <a16:creationId xmlns:a16="http://schemas.microsoft.com/office/drawing/2014/main" id="{AEBBE619-BC9B-416F-8B8C-1A38878734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3" name="Shape 5">
          <a:extLst>
            <a:ext uri="{FF2B5EF4-FFF2-40B4-BE49-F238E27FC236}">
              <a16:creationId xmlns:a16="http://schemas.microsoft.com/office/drawing/2014/main" id="{0DC37685-3EC0-46B2-A695-1CF6223A2C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4" name="Shape 5">
          <a:extLst>
            <a:ext uri="{FF2B5EF4-FFF2-40B4-BE49-F238E27FC236}">
              <a16:creationId xmlns:a16="http://schemas.microsoft.com/office/drawing/2014/main" id="{1192E80C-7BFC-4496-BAEE-2DE0F6888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5" name="Shape 5">
          <a:extLst>
            <a:ext uri="{FF2B5EF4-FFF2-40B4-BE49-F238E27FC236}">
              <a16:creationId xmlns:a16="http://schemas.microsoft.com/office/drawing/2014/main" id="{3035C593-8C24-4A2B-8730-F185C9186C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6" name="Shape 5">
          <a:extLst>
            <a:ext uri="{FF2B5EF4-FFF2-40B4-BE49-F238E27FC236}">
              <a16:creationId xmlns:a16="http://schemas.microsoft.com/office/drawing/2014/main" id="{0815C9DE-E71C-4B2D-A741-2237D9756F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7" name="Shape 5">
          <a:extLst>
            <a:ext uri="{FF2B5EF4-FFF2-40B4-BE49-F238E27FC236}">
              <a16:creationId xmlns:a16="http://schemas.microsoft.com/office/drawing/2014/main" id="{C1B48D51-3D16-45D4-9CCB-1C3EFB5EFB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8" name="Shape 5">
          <a:extLst>
            <a:ext uri="{FF2B5EF4-FFF2-40B4-BE49-F238E27FC236}">
              <a16:creationId xmlns:a16="http://schemas.microsoft.com/office/drawing/2014/main" id="{B4F1A35A-2924-4759-A5FB-89842C72BA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9" name="Shape 5">
          <a:extLst>
            <a:ext uri="{FF2B5EF4-FFF2-40B4-BE49-F238E27FC236}">
              <a16:creationId xmlns:a16="http://schemas.microsoft.com/office/drawing/2014/main" id="{69E55167-ABCB-41F8-AADC-FC7134FE05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0" name="Shape 5">
          <a:extLst>
            <a:ext uri="{FF2B5EF4-FFF2-40B4-BE49-F238E27FC236}">
              <a16:creationId xmlns:a16="http://schemas.microsoft.com/office/drawing/2014/main" id="{1828B3FB-B4B6-4261-9D63-BB7E019352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1" name="Shape 5">
          <a:extLst>
            <a:ext uri="{FF2B5EF4-FFF2-40B4-BE49-F238E27FC236}">
              <a16:creationId xmlns:a16="http://schemas.microsoft.com/office/drawing/2014/main" id="{8D610C2F-DC96-43A5-B045-0F558205A3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2" name="Shape 5">
          <a:extLst>
            <a:ext uri="{FF2B5EF4-FFF2-40B4-BE49-F238E27FC236}">
              <a16:creationId xmlns:a16="http://schemas.microsoft.com/office/drawing/2014/main" id="{584D67E3-EBC7-43F3-A37C-8048CE560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3" name="Shape 5">
          <a:extLst>
            <a:ext uri="{FF2B5EF4-FFF2-40B4-BE49-F238E27FC236}">
              <a16:creationId xmlns:a16="http://schemas.microsoft.com/office/drawing/2014/main" id="{F7AD763A-178D-4081-BED9-7D8F2F20D1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4" name="Shape 5">
          <a:extLst>
            <a:ext uri="{FF2B5EF4-FFF2-40B4-BE49-F238E27FC236}">
              <a16:creationId xmlns:a16="http://schemas.microsoft.com/office/drawing/2014/main" id="{A4685C95-98A8-49CE-AAA3-D811504C9C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5" name="Shape 5">
          <a:extLst>
            <a:ext uri="{FF2B5EF4-FFF2-40B4-BE49-F238E27FC236}">
              <a16:creationId xmlns:a16="http://schemas.microsoft.com/office/drawing/2014/main" id="{EDD431BB-201C-424A-9F93-A6979AAF77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6" name="Shape 5">
          <a:extLst>
            <a:ext uri="{FF2B5EF4-FFF2-40B4-BE49-F238E27FC236}">
              <a16:creationId xmlns:a16="http://schemas.microsoft.com/office/drawing/2014/main" id="{188D5CF5-1A19-40AB-97E6-B38455624F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7" name="Shape 5">
          <a:extLst>
            <a:ext uri="{FF2B5EF4-FFF2-40B4-BE49-F238E27FC236}">
              <a16:creationId xmlns:a16="http://schemas.microsoft.com/office/drawing/2014/main" id="{FB946281-9492-4D37-A820-8ACEAA585C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8" name="Shape 5">
          <a:extLst>
            <a:ext uri="{FF2B5EF4-FFF2-40B4-BE49-F238E27FC236}">
              <a16:creationId xmlns:a16="http://schemas.microsoft.com/office/drawing/2014/main" id="{4D1B3124-4A55-43A3-B6D5-4ED5988853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9" name="Shape 5">
          <a:extLst>
            <a:ext uri="{FF2B5EF4-FFF2-40B4-BE49-F238E27FC236}">
              <a16:creationId xmlns:a16="http://schemas.microsoft.com/office/drawing/2014/main" id="{CADF1C94-2542-4397-8619-3FBCED2F06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0" name="Shape 5">
          <a:extLst>
            <a:ext uri="{FF2B5EF4-FFF2-40B4-BE49-F238E27FC236}">
              <a16:creationId xmlns:a16="http://schemas.microsoft.com/office/drawing/2014/main" id="{60BAE397-C771-4028-BBA7-0187E1AC0E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1" name="Shape 5">
          <a:extLst>
            <a:ext uri="{FF2B5EF4-FFF2-40B4-BE49-F238E27FC236}">
              <a16:creationId xmlns:a16="http://schemas.microsoft.com/office/drawing/2014/main" id="{D5A6031B-9491-41F2-BB6A-2B3E38C0AD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2" name="Shape 5">
          <a:extLst>
            <a:ext uri="{FF2B5EF4-FFF2-40B4-BE49-F238E27FC236}">
              <a16:creationId xmlns:a16="http://schemas.microsoft.com/office/drawing/2014/main" id="{4368343E-8D3E-4077-A5AC-D803475A69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3" name="Shape 5">
          <a:extLst>
            <a:ext uri="{FF2B5EF4-FFF2-40B4-BE49-F238E27FC236}">
              <a16:creationId xmlns:a16="http://schemas.microsoft.com/office/drawing/2014/main" id="{DF76EB39-CBFE-4C51-8852-5B3CB70BCE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4" name="Shape 5">
          <a:extLst>
            <a:ext uri="{FF2B5EF4-FFF2-40B4-BE49-F238E27FC236}">
              <a16:creationId xmlns:a16="http://schemas.microsoft.com/office/drawing/2014/main" id="{1E9D4226-FD81-40B2-B121-09F1406854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5" name="Shape 5">
          <a:extLst>
            <a:ext uri="{FF2B5EF4-FFF2-40B4-BE49-F238E27FC236}">
              <a16:creationId xmlns:a16="http://schemas.microsoft.com/office/drawing/2014/main" id="{7DCEF430-C9CA-468F-9DFC-B1ACC900D3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6" name="Shape 5">
          <a:extLst>
            <a:ext uri="{FF2B5EF4-FFF2-40B4-BE49-F238E27FC236}">
              <a16:creationId xmlns:a16="http://schemas.microsoft.com/office/drawing/2014/main" id="{5219C882-88E8-4732-A479-184C1BC5F8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057" name="Shape 6">
          <a:extLst>
            <a:ext uri="{FF2B5EF4-FFF2-40B4-BE49-F238E27FC236}">
              <a16:creationId xmlns:a16="http://schemas.microsoft.com/office/drawing/2014/main" id="{C131BF41-EF79-4725-9093-03A9175D1EA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058" name="Shape 6">
          <a:extLst>
            <a:ext uri="{FF2B5EF4-FFF2-40B4-BE49-F238E27FC236}">
              <a16:creationId xmlns:a16="http://schemas.microsoft.com/office/drawing/2014/main" id="{2F85D145-F781-460D-A5E3-14527333BD9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59" name="Shape 4">
          <a:extLst>
            <a:ext uri="{FF2B5EF4-FFF2-40B4-BE49-F238E27FC236}">
              <a16:creationId xmlns:a16="http://schemas.microsoft.com/office/drawing/2014/main" id="{726568FB-1CEA-4F0A-91DE-B70C6136F5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0" name="Shape 4">
          <a:extLst>
            <a:ext uri="{FF2B5EF4-FFF2-40B4-BE49-F238E27FC236}">
              <a16:creationId xmlns:a16="http://schemas.microsoft.com/office/drawing/2014/main" id="{E7A3FBE3-3C7D-4989-B93A-32073DAA1D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1" name="Shape 4">
          <a:extLst>
            <a:ext uri="{FF2B5EF4-FFF2-40B4-BE49-F238E27FC236}">
              <a16:creationId xmlns:a16="http://schemas.microsoft.com/office/drawing/2014/main" id="{22362DD2-0A84-42DD-BC4F-A46EE38A84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2" name="Shape 4">
          <a:extLst>
            <a:ext uri="{FF2B5EF4-FFF2-40B4-BE49-F238E27FC236}">
              <a16:creationId xmlns:a16="http://schemas.microsoft.com/office/drawing/2014/main" id="{B32CC4D0-595A-4D4A-A0FF-07F733D733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3" name="Shape 4">
          <a:extLst>
            <a:ext uri="{FF2B5EF4-FFF2-40B4-BE49-F238E27FC236}">
              <a16:creationId xmlns:a16="http://schemas.microsoft.com/office/drawing/2014/main" id="{DEEC147F-6000-4FAB-87AD-51EDB06CEC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4" name="Shape 4">
          <a:extLst>
            <a:ext uri="{FF2B5EF4-FFF2-40B4-BE49-F238E27FC236}">
              <a16:creationId xmlns:a16="http://schemas.microsoft.com/office/drawing/2014/main" id="{36FCF6F8-6FF4-4192-9711-FC3302A47B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5" name="Shape 4">
          <a:extLst>
            <a:ext uri="{FF2B5EF4-FFF2-40B4-BE49-F238E27FC236}">
              <a16:creationId xmlns:a16="http://schemas.microsoft.com/office/drawing/2014/main" id="{8DAE7E1A-B415-4E65-84A5-8C70B9BFAA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6" name="Shape 4">
          <a:extLst>
            <a:ext uri="{FF2B5EF4-FFF2-40B4-BE49-F238E27FC236}">
              <a16:creationId xmlns:a16="http://schemas.microsoft.com/office/drawing/2014/main" id="{39BEB2A2-ADBF-4ECC-AA0C-4A48432F5B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7" name="Shape 4">
          <a:extLst>
            <a:ext uri="{FF2B5EF4-FFF2-40B4-BE49-F238E27FC236}">
              <a16:creationId xmlns:a16="http://schemas.microsoft.com/office/drawing/2014/main" id="{85B25DFD-A491-4BFE-8BE7-9A059C7235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8" name="Shape 4">
          <a:extLst>
            <a:ext uri="{FF2B5EF4-FFF2-40B4-BE49-F238E27FC236}">
              <a16:creationId xmlns:a16="http://schemas.microsoft.com/office/drawing/2014/main" id="{D8EEF2A2-C36A-4A21-A688-572501226D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9" name="Shape 4">
          <a:extLst>
            <a:ext uri="{FF2B5EF4-FFF2-40B4-BE49-F238E27FC236}">
              <a16:creationId xmlns:a16="http://schemas.microsoft.com/office/drawing/2014/main" id="{EB475485-B1EC-49F7-A916-2F7452F51B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0" name="Shape 4">
          <a:extLst>
            <a:ext uri="{FF2B5EF4-FFF2-40B4-BE49-F238E27FC236}">
              <a16:creationId xmlns:a16="http://schemas.microsoft.com/office/drawing/2014/main" id="{F0DCE9BA-8BD1-47F2-AEA4-1041DC5F5E5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1" name="Shape 4">
          <a:extLst>
            <a:ext uri="{FF2B5EF4-FFF2-40B4-BE49-F238E27FC236}">
              <a16:creationId xmlns:a16="http://schemas.microsoft.com/office/drawing/2014/main" id="{D32F0C42-06B6-47D1-AF63-0EE95EBE31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2" name="Shape 4">
          <a:extLst>
            <a:ext uri="{FF2B5EF4-FFF2-40B4-BE49-F238E27FC236}">
              <a16:creationId xmlns:a16="http://schemas.microsoft.com/office/drawing/2014/main" id="{832B8ABA-441A-4531-AD38-6646FCC386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3" name="Shape 4">
          <a:extLst>
            <a:ext uri="{FF2B5EF4-FFF2-40B4-BE49-F238E27FC236}">
              <a16:creationId xmlns:a16="http://schemas.microsoft.com/office/drawing/2014/main" id="{E1C36C85-C94B-4151-AAB6-976F96798F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4" name="Shape 5">
          <a:extLst>
            <a:ext uri="{FF2B5EF4-FFF2-40B4-BE49-F238E27FC236}">
              <a16:creationId xmlns:a16="http://schemas.microsoft.com/office/drawing/2014/main" id="{F1380AE5-5DBD-41E7-AD7F-3224867A0B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5" name="Shape 5">
          <a:extLst>
            <a:ext uri="{FF2B5EF4-FFF2-40B4-BE49-F238E27FC236}">
              <a16:creationId xmlns:a16="http://schemas.microsoft.com/office/drawing/2014/main" id="{39E62E35-244F-42B8-93CB-CFAC1B252E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6" name="Shape 5">
          <a:extLst>
            <a:ext uri="{FF2B5EF4-FFF2-40B4-BE49-F238E27FC236}">
              <a16:creationId xmlns:a16="http://schemas.microsoft.com/office/drawing/2014/main" id="{659FE619-54B3-4D31-B7AE-3C00006EAF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7" name="Shape 5">
          <a:extLst>
            <a:ext uri="{FF2B5EF4-FFF2-40B4-BE49-F238E27FC236}">
              <a16:creationId xmlns:a16="http://schemas.microsoft.com/office/drawing/2014/main" id="{5084D9C4-8AEA-4360-A36E-CCFE253F36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8" name="Shape 5">
          <a:extLst>
            <a:ext uri="{FF2B5EF4-FFF2-40B4-BE49-F238E27FC236}">
              <a16:creationId xmlns:a16="http://schemas.microsoft.com/office/drawing/2014/main" id="{42D01866-6929-4AEF-ABCF-B9DCF691C5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9" name="Shape 5">
          <a:extLst>
            <a:ext uri="{FF2B5EF4-FFF2-40B4-BE49-F238E27FC236}">
              <a16:creationId xmlns:a16="http://schemas.microsoft.com/office/drawing/2014/main" id="{696D93AA-58A6-4F5D-8116-3729D2DD97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0" name="Shape 5">
          <a:extLst>
            <a:ext uri="{FF2B5EF4-FFF2-40B4-BE49-F238E27FC236}">
              <a16:creationId xmlns:a16="http://schemas.microsoft.com/office/drawing/2014/main" id="{71189EE6-6D56-433A-AE3A-725FF99348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1" name="Shape 5">
          <a:extLst>
            <a:ext uri="{FF2B5EF4-FFF2-40B4-BE49-F238E27FC236}">
              <a16:creationId xmlns:a16="http://schemas.microsoft.com/office/drawing/2014/main" id="{D542E631-BE7E-422B-94B1-E7AEF9EAC0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2" name="Shape 5">
          <a:extLst>
            <a:ext uri="{FF2B5EF4-FFF2-40B4-BE49-F238E27FC236}">
              <a16:creationId xmlns:a16="http://schemas.microsoft.com/office/drawing/2014/main" id="{A66FD504-207E-489D-A37A-43F30B6331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3" name="Shape 5">
          <a:extLst>
            <a:ext uri="{FF2B5EF4-FFF2-40B4-BE49-F238E27FC236}">
              <a16:creationId xmlns:a16="http://schemas.microsoft.com/office/drawing/2014/main" id="{B4FB0FF2-584A-4B1B-B244-D438802022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4" name="Shape 5">
          <a:extLst>
            <a:ext uri="{FF2B5EF4-FFF2-40B4-BE49-F238E27FC236}">
              <a16:creationId xmlns:a16="http://schemas.microsoft.com/office/drawing/2014/main" id="{811F393A-6FC2-4825-8211-9560BDB6D7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5" name="Shape 5">
          <a:extLst>
            <a:ext uri="{FF2B5EF4-FFF2-40B4-BE49-F238E27FC236}">
              <a16:creationId xmlns:a16="http://schemas.microsoft.com/office/drawing/2014/main" id="{5A788D46-8AFC-4B6E-9A2F-30CB1D89B2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6" name="Shape 5">
          <a:extLst>
            <a:ext uri="{FF2B5EF4-FFF2-40B4-BE49-F238E27FC236}">
              <a16:creationId xmlns:a16="http://schemas.microsoft.com/office/drawing/2014/main" id="{92F8CF88-A874-4F54-BD0B-26386631AF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7" name="Shape 5">
          <a:extLst>
            <a:ext uri="{FF2B5EF4-FFF2-40B4-BE49-F238E27FC236}">
              <a16:creationId xmlns:a16="http://schemas.microsoft.com/office/drawing/2014/main" id="{130B053B-8631-4FAC-9EAE-6EFBB66EEC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8" name="Shape 5">
          <a:extLst>
            <a:ext uri="{FF2B5EF4-FFF2-40B4-BE49-F238E27FC236}">
              <a16:creationId xmlns:a16="http://schemas.microsoft.com/office/drawing/2014/main" id="{9EF4A4E5-F573-494F-9EC1-3A213766C7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9" name="Shape 5">
          <a:extLst>
            <a:ext uri="{FF2B5EF4-FFF2-40B4-BE49-F238E27FC236}">
              <a16:creationId xmlns:a16="http://schemas.microsoft.com/office/drawing/2014/main" id="{026A3325-B1E9-41A0-B9D5-289D0C7B40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0" name="Shape 4">
          <a:extLst>
            <a:ext uri="{FF2B5EF4-FFF2-40B4-BE49-F238E27FC236}">
              <a16:creationId xmlns:a16="http://schemas.microsoft.com/office/drawing/2014/main" id="{FABBAB1F-9194-45AF-81B8-6AF5CAB499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1" name="Shape 4">
          <a:extLst>
            <a:ext uri="{FF2B5EF4-FFF2-40B4-BE49-F238E27FC236}">
              <a16:creationId xmlns:a16="http://schemas.microsoft.com/office/drawing/2014/main" id="{BF0A43E7-5D12-4FAB-904A-A2E9713E9A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2" name="Shape 4">
          <a:extLst>
            <a:ext uri="{FF2B5EF4-FFF2-40B4-BE49-F238E27FC236}">
              <a16:creationId xmlns:a16="http://schemas.microsoft.com/office/drawing/2014/main" id="{368D90A4-E06D-436B-9380-A1816D359B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3" name="Shape 4">
          <a:extLst>
            <a:ext uri="{FF2B5EF4-FFF2-40B4-BE49-F238E27FC236}">
              <a16:creationId xmlns:a16="http://schemas.microsoft.com/office/drawing/2014/main" id="{AB14EBD6-89CF-4E60-A476-F2DECEBAE3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4" name="Shape 4">
          <a:extLst>
            <a:ext uri="{FF2B5EF4-FFF2-40B4-BE49-F238E27FC236}">
              <a16:creationId xmlns:a16="http://schemas.microsoft.com/office/drawing/2014/main" id="{84DCD680-4FA1-4F5F-A6B2-718D8D6373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5" name="Shape 4">
          <a:extLst>
            <a:ext uri="{FF2B5EF4-FFF2-40B4-BE49-F238E27FC236}">
              <a16:creationId xmlns:a16="http://schemas.microsoft.com/office/drawing/2014/main" id="{FD666190-439C-42A5-8B1D-A9558C4612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6" name="Shape 4">
          <a:extLst>
            <a:ext uri="{FF2B5EF4-FFF2-40B4-BE49-F238E27FC236}">
              <a16:creationId xmlns:a16="http://schemas.microsoft.com/office/drawing/2014/main" id="{AAFA9CFF-C0D2-4853-83F0-34E826A96E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7" name="Shape 4">
          <a:extLst>
            <a:ext uri="{FF2B5EF4-FFF2-40B4-BE49-F238E27FC236}">
              <a16:creationId xmlns:a16="http://schemas.microsoft.com/office/drawing/2014/main" id="{4750C619-719F-4660-B28C-555B54B548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8" name="Shape 4">
          <a:extLst>
            <a:ext uri="{FF2B5EF4-FFF2-40B4-BE49-F238E27FC236}">
              <a16:creationId xmlns:a16="http://schemas.microsoft.com/office/drawing/2014/main" id="{73D355F7-4150-468F-8CA7-7ACAEB6A05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9" name="Shape 4">
          <a:extLst>
            <a:ext uri="{FF2B5EF4-FFF2-40B4-BE49-F238E27FC236}">
              <a16:creationId xmlns:a16="http://schemas.microsoft.com/office/drawing/2014/main" id="{A04062E2-3DCE-49F4-B1D3-2D46E758F9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0" name="Shape 4">
          <a:extLst>
            <a:ext uri="{FF2B5EF4-FFF2-40B4-BE49-F238E27FC236}">
              <a16:creationId xmlns:a16="http://schemas.microsoft.com/office/drawing/2014/main" id="{675A44BF-273F-47D4-B041-C49C19326D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1" name="Shape 4">
          <a:extLst>
            <a:ext uri="{FF2B5EF4-FFF2-40B4-BE49-F238E27FC236}">
              <a16:creationId xmlns:a16="http://schemas.microsoft.com/office/drawing/2014/main" id="{F5644A60-AC38-4461-89AA-0E860691CF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2" name="Shape 4">
          <a:extLst>
            <a:ext uri="{FF2B5EF4-FFF2-40B4-BE49-F238E27FC236}">
              <a16:creationId xmlns:a16="http://schemas.microsoft.com/office/drawing/2014/main" id="{A6414175-35B2-4C5F-A25F-D44FEA4EAB8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3" name="Shape 4">
          <a:extLst>
            <a:ext uri="{FF2B5EF4-FFF2-40B4-BE49-F238E27FC236}">
              <a16:creationId xmlns:a16="http://schemas.microsoft.com/office/drawing/2014/main" id="{4288BBFA-A09A-4ECB-ACAE-0CA2E09BA1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4" name="Shape 4">
          <a:extLst>
            <a:ext uri="{FF2B5EF4-FFF2-40B4-BE49-F238E27FC236}">
              <a16:creationId xmlns:a16="http://schemas.microsoft.com/office/drawing/2014/main" id="{587E3278-709C-4EFB-9460-35ED48D785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5" name="Shape 5">
          <a:extLst>
            <a:ext uri="{FF2B5EF4-FFF2-40B4-BE49-F238E27FC236}">
              <a16:creationId xmlns:a16="http://schemas.microsoft.com/office/drawing/2014/main" id="{D7C0C4F2-EE52-4313-9669-87ADC43A7A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6" name="Shape 5">
          <a:extLst>
            <a:ext uri="{FF2B5EF4-FFF2-40B4-BE49-F238E27FC236}">
              <a16:creationId xmlns:a16="http://schemas.microsoft.com/office/drawing/2014/main" id="{7D129A76-C0F5-4BD3-8420-914198CDEF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7" name="Shape 5">
          <a:extLst>
            <a:ext uri="{FF2B5EF4-FFF2-40B4-BE49-F238E27FC236}">
              <a16:creationId xmlns:a16="http://schemas.microsoft.com/office/drawing/2014/main" id="{5281DC22-901B-41EA-B2EF-FB5BBBE6F6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8" name="Shape 5">
          <a:extLst>
            <a:ext uri="{FF2B5EF4-FFF2-40B4-BE49-F238E27FC236}">
              <a16:creationId xmlns:a16="http://schemas.microsoft.com/office/drawing/2014/main" id="{12EC4341-B22F-42F0-A4E3-608B08960A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9" name="Shape 5">
          <a:extLst>
            <a:ext uri="{FF2B5EF4-FFF2-40B4-BE49-F238E27FC236}">
              <a16:creationId xmlns:a16="http://schemas.microsoft.com/office/drawing/2014/main" id="{2A4B1840-00CB-4A6C-AA92-77621DB2CE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0" name="Shape 5">
          <a:extLst>
            <a:ext uri="{FF2B5EF4-FFF2-40B4-BE49-F238E27FC236}">
              <a16:creationId xmlns:a16="http://schemas.microsoft.com/office/drawing/2014/main" id="{07455428-6117-4597-96D2-B5C6E6C01B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1" name="Shape 5">
          <a:extLst>
            <a:ext uri="{FF2B5EF4-FFF2-40B4-BE49-F238E27FC236}">
              <a16:creationId xmlns:a16="http://schemas.microsoft.com/office/drawing/2014/main" id="{B103C89D-2A59-4A24-8770-DC8624058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2" name="Shape 5">
          <a:extLst>
            <a:ext uri="{FF2B5EF4-FFF2-40B4-BE49-F238E27FC236}">
              <a16:creationId xmlns:a16="http://schemas.microsoft.com/office/drawing/2014/main" id="{1272B4B7-F634-4B29-8338-2E89F08472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3" name="Shape 5">
          <a:extLst>
            <a:ext uri="{FF2B5EF4-FFF2-40B4-BE49-F238E27FC236}">
              <a16:creationId xmlns:a16="http://schemas.microsoft.com/office/drawing/2014/main" id="{98874D43-D0F9-44AE-BC81-36AD47FE93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4" name="Shape 5">
          <a:extLst>
            <a:ext uri="{FF2B5EF4-FFF2-40B4-BE49-F238E27FC236}">
              <a16:creationId xmlns:a16="http://schemas.microsoft.com/office/drawing/2014/main" id="{4B4D33A9-CD03-4F62-B53F-BF247B297B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5" name="Shape 5">
          <a:extLst>
            <a:ext uri="{FF2B5EF4-FFF2-40B4-BE49-F238E27FC236}">
              <a16:creationId xmlns:a16="http://schemas.microsoft.com/office/drawing/2014/main" id="{2E2EA61B-25AD-477E-BE44-BE1A6DBB5C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6" name="Shape 5">
          <a:extLst>
            <a:ext uri="{FF2B5EF4-FFF2-40B4-BE49-F238E27FC236}">
              <a16:creationId xmlns:a16="http://schemas.microsoft.com/office/drawing/2014/main" id="{AD51D9AA-10B4-40CF-991E-DD299B8756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7" name="Shape 5">
          <a:extLst>
            <a:ext uri="{FF2B5EF4-FFF2-40B4-BE49-F238E27FC236}">
              <a16:creationId xmlns:a16="http://schemas.microsoft.com/office/drawing/2014/main" id="{B10F9450-7629-4A77-939C-C5E7D3D0DA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8" name="Shape 5">
          <a:extLst>
            <a:ext uri="{FF2B5EF4-FFF2-40B4-BE49-F238E27FC236}">
              <a16:creationId xmlns:a16="http://schemas.microsoft.com/office/drawing/2014/main" id="{52FA5EFD-F613-4B88-99F1-20871B73F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9" name="Shape 5">
          <a:extLst>
            <a:ext uri="{FF2B5EF4-FFF2-40B4-BE49-F238E27FC236}">
              <a16:creationId xmlns:a16="http://schemas.microsoft.com/office/drawing/2014/main" id="{A5AC3F95-7E50-481A-82C9-504C9BAC20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20" name="Shape 5">
          <a:extLst>
            <a:ext uri="{FF2B5EF4-FFF2-40B4-BE49-F238E27FC236}">
              <a16:creationId xmlns:a16="http://schemas.microsoft.com/office/drawing/2014/main" id="{AF11A225-3DAF-4E33-A36C-9CE0406F52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1" name="Shape 4">
          <a:extLst>
            <a:ext uri="{FF2B5EF4-FFF2-40B4-BE49-F238E27FC236}">
              <a16:creationId xmlns:a16="http://schemas.microsoft.com/office/drawing/2014/main" id="{E22A2DDF-4A62-43AB-8647-819D3812431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2" name="Shape 4">
          <a:extLst>
            <a:ext uri="{FF2B5EF4-FFF2-40B4-BE49-F238E27FC236}">
              <a16:creationId xmlns:a16="http://schemas.microsoft.com/office/drawing/2014/main" id="{7C857088-BD3B-4AFC-A6F3-6E5DCC4217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3" name="Shape 4">
          <a:extLst>
            <a:ext uri="{FF2B5EF4-FFF2-40B4-BE49-F238E27FC236}">
              <a16:creationId xmlns:a16="http://schemas.microsoft.com/office/drawing/2014/main" id="{80A19F60-05C5-4D67-A931-E610523F7E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4" name="Shape 4">
          <a:extLst>
            <a:ext uri="{FF2B5EF4-FFF2-40B4-BE49-F238E27FC236}">
              <a16:creationId xmlns:a16="http://schemas.microsoft.com/office/drawing/2014/main" id="{ECAF1A9A-C261-4544-AB57-A77E8B3DE3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5" name="Shape 4">
          <a:extLst>
            <a:ext uri="{FF2B5EF4-FFF2-40B4-BE49-F238E27FC236}">
              <a16:creationId xmlns:a16="http://schemas.microsoft.com/office/drawing/2014/main" id="{A72F6DBB-2436-4571-8FD7-4FE0A39CF3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6" name="Shape 4">
          <a:extLst>
            <a:ext uri="{FF2B5EF4-FFF2-40B4-BE49-F238E27FC236}">
              <a16:creationId xmlns:a16="http://schemas.microsoft.com/office/drawing/2014/main" id="{67BE37BD-E947-49F0-8D04-A5EBD11846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7" name="Shape 4">
          <a:extLst>
            <a:ext uri="{FF2B5EF4-FFF2-40B4-BE49-F238E27FC236}">
              <a16:creationId xmlns:a16="http://schemas.microsoft.com/office/drawing/2014/main" id="{4DF166E5-9699-4394-9A5F-B6944B94AD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8" name="Shape 4">
          <a:extLst>
            <a:ext uri="{FF2B5EF4-FFF2-40B4-BE49-F238E27FC236}">
              <a16:creationId xmlns:a16="http://schemas.microsoft.com/office/drawing/2014/main" id="{592D61E4-0D84-4414-AD98-3B8155F8B5E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9" name="Shape 4">
          <a:extLst>
            <a:ext uri="{FF2B5EF4-FFF2-40B4-BE49-F238E27FC236}">
              <a16:creationId xmlns:a16="http://schemas.microsoft.com/office/drawing/2014/main" id="{D2669A65-94D5-46CB-B374-24EEB0BBAB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0" name="Shape 4">
          <a:extLst>
            <a:ext uri="{FF2B5EF4-FFF2-40B4-BE49-F238E27FC236}">
              <a16:creationId xmlns:a16="http://schemas.microsoft.com/office/drawing/2014/main" id="{FE8C4A93-E552-4A3D-84B0-D260E58C51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1" name="Shape 4">
          <a:extLst>
            <a:ext uri="{FF2B5EF4-FFF2-40B4-BE49-F238E27FC236}">
              <a16:creationId xmlns:a16="http://schemas.microsoft.com/office/drawing/2014/main" id="{FC21F89F-F6FB-46C9-A6B2-D7860BEB5D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2" name="Shape 4">
          <a:extLst>
            <a:ext uri="{FF2B5EF4-FFF2-40B4-BE49-F238E27FC236}">
              <a16:creationId xmlns:a16="http://schemas.microsoft.com/office/drawing/2014/main" id="{97552F40-48A5-4943-B92D-14850597EB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3" name="Shape 4">
          <a:extLst>
            <a:ext uri="{FF2B5EF4-FFF2-40B4-BE49-F238E27FC236}">
              <a16:creationId xmlns:a16="http://schemas.microsoft.com/office/drawing/2014/main" id="{B6C3D88A-C806-46AB-8206-2085C725981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4" name="Shape 4">
          <a:extLst>
            <a:ext uri="{FF2B5EF4-FFF2-40B4-BE49-F238E27FC236}">
              <a16:creationId xmlns:a16="http://schemas.microsoft.com/office/drawing/2014/main" id="{F9F05A29-47E1-48B8-B97F-9FCCD4EE30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5" name="Shape 4">
          <a:extLst>
            <a:ext uri="{FF2B5EF4-FFF2-40B4-BE49-F238E27FC236}">
              <a16:creationId xmlns:a16="http://schemas.microsoft.com/office/drawing/2014/main" id="{966ECD6B-DD16-4440-B7C0-DA3DF7D512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6" name="Shape 5">
          <a:extLst>
            <a:ext uri="{FF2B5EF4-FFF2-40B4-BE49-F238E27FC236}">
              <a16:creationId xmlns:a16="http://schemas.microsoft.com/office/drawing/2014/main" id="{F197B784-447F-44A2-ACD5-81C1EB2B91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7" name="Shape 5">
          <a:extLst>
            <a:ext uri="{FF2B5EF4-FFF2-40B4-BE49-F238E27FC236}">
              <a16:creationId xmlns:a16="http://schemas.microsoft.com/office/drawing/2014/main" id="{D3D38CDF-46C1-4C08-B59C-1F96297459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8" name="Shape 5">
          <a:extLst>
            <a:ext uri="{FF2B5EF4-FFF2-40B4-BE49-F238E27FC236}">
              <a16:creationId xmlns:a16="http://schemas.microsoft.com/office/drawing/2014/main" id="{3F7FAB01-AD4B-470B-92AF-9D67EFBB78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9" name="Shape 5">
          <a:extLst>
            <a:ext uri="{FF2B5EF4-FFF2-40B4-BE49-F238E27FC236}">
              <a16:creationId xmlns:a16="http://schemas.microsoft.com/office/drawing/2014/main" id="{90447003-6D07-4105-BCF3-51114CF499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0" name="Shape 5">
          <a:extLst>
            <a:ext uri="{FF2B5EF4-FFF2-40B4-BE49-F238E27FC236}">
              <a16:creationId xmlns:a16="http://schemas.microsoft.com/office/drawing/2014/main" id="{FA323A09-0283-4F86-8399-6972090FB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1" name="Shape 5">
          <a:extLst>
            <a:ext uri="{FF2B5EF4-FFF2-40B4-BE49-F238E27FC236}">
              <a16:creationId xmlns:a16="http://schemas.microsoft.com/office/drawing/2014/main" id="{36CE03BF-9F76-40A1-AE4B-B2D1669532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2" name="Shape 5">
          <a:extLst>
            <a:ext uri="{FF2B5EF4-FFF2-40B4-BE49-F238E27FC236}">
              <a16:creationId xmlns:a16="http://schemas.microsoft.com/office/drawing/2014/main" id="{550B007A-640C-4428-897C-453D5E574F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3" name="Shape 5">
          <a:extLst>
            <a:ext uri="{FF2B5EF4-FFF2-40B4-BE49-F238E27FC236}">
              <a16:creationId xmlns:a16="http://schemas.microsoft.com/office/drawing/2014/main" id="{6DABD6B7-6098-41B7-B1BD-21CA4C9FB8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4" name="Shape 5">
          <a:extLst>
            <a:ext uri="{FF2B5EF4-FFF2-40B4-BE49-F238E27FC236}">
              <a16:creationId xmlns:a16="http://schemas.microsoft.com/office/drawing/2014/main" id="{CDDF3156-D216-4E9B-B090-2B53C8681A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5" name="Shape 5">
          <a:extLst>
            <a:ext uri="{FF2B5EF4-FFF2-40B4-BE49-F238E27FC236}">
              <a16:creationId xmlns:a16="http://schemas.microsoft.com/office/drawing/2014/main" id="{BC1A62E1-241C-4469-9C00-20617B5C25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6" name="Shape 5">
          <a:extLst>
            <a:ext uri="{FF2B5EF4-FFF2-40B4-BE49-F238E27FC236}">
              <a16:creationId xmlns:a16="http://schemas.microsoft.com/office/drawing/2014/main" id="{8409D830-3449-4710-88C1-61633BC2B0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7" name="Shape 5">
          <a:extLst>
            <a:ext uri="{FF2B5EF4-FFF2-40B4-BE49-F238E27FC236}">
              <a16:creationId xmlns:a16="http://schemas.microsoft.com/office/drawing/2014/main" id="{3011D6B1-F9DB-4686-8804-6E8816570E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8" name="Shape 5">
          <a:extLst>
            <a:ext uri="{FF2B5EF4-FFF2-40B4-BE49-F238E27FC236}">
              <a16:creationId xmlns:a16="http://schemas.microsoft.com/office/drawing/2014/main" id="{56B3BE36-484C-4B99-A367-01BAD72390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149" name="Shape 6">
          <a:extLst>
            <a:ext uri="{FF2B5EF4-FFF2-40B4-BE49-F238E27FC236}">
              <a16:creationId xmlns:a16="http://schemas.microsoft.com/office/drawing/2014/main" id="{2F20C684-3C52-40F1-80BD-544D47DDB07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150" name="Shape 6">
          <a:extLst>
            <a:ext uri="{FF2B5EF4-FFF2-40B4-BE49-F238E27FC236}">
              <a16:creationId xmlns:a16="http://schemas.microsoft.com/office/drawing/2014/main" id="{131677A9-2F03-46CA-B28C-B28F879439F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1" name="Shape 4">
          <a:extLst>
            <a:ext uri="{FF2B5EF4-FFF2-40B4-BE49-F238E27FC236}">
              <a16:creationId xmlns:a16="http://schemas.microsoft.com/office/drawing/2014/main" id="{6DFAD6AC-3901-43E8-ACBD-D2B463C3C0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2" name="Shape 4">
          <a:extLst>
            <a:ext uri="{FF2B5EF4-FFF2-40B4-BE49-F238E27FC236}">
              <a16:creationId xmlns:a16="http://schemas.microsoft.com/office/drawing/2014/main" id="{40B75959-672A-405D-A205-D91A43CBEB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3" name="Shape 4">
          <a:extLst>
            <a:ext uri="{FF2B5EF4-FFF2-40B4-BE49-F238E27FC236}">
              <a16:creationId xmlns:a16="http://schemas.microsoft.com/office/drawing/2014/main" id="{2011396F-FCF8-41E0-BD1A-C589594FCA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4" name="Shape 4">
          <a:extLst>
            <a:ext uri="{FF2B5EF4-FFF2-40B4-BE49-F238E27FC236}">
              <a16:creationId xmlns:a16="http://schemas.microsoft.com/office/drawing/2014/main" id="{75780D27-ABAC-472D-9331-8AC3AB1DD0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5" name="Shape 4">
          <a:extLst>
            <a:ext uri="{FF2B5EF4-FFF2-40B4-BE49-F238E27FC236}">
              <a16:creationId xmlns:a16="http://schemas.microsoft.com/office/drawing/2014/main" id="{D5258C64-5CE1-4B24-839B-5C7879F400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6" name="Shape 4">
          <a:extLst>
            <a:ext uri="{FF2B5EF4-FFF2-40B4-BE49-F238E27FC236}">
              <a16:creationId xmlns:a16="http://schemas.microsoft.com/office/drawing/2014/main" id="{AEC87617-CE1C-4EFA-A084-A76216E9DD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7" name="Shape 4">
          <a:extLst>
            <a:ext uri="{FF2B5EF4-FFF2-40B4-BE49-F238E27FC236}">
              <a16:creationId xmlns:a16="http://schemas.microsoft.com/office/drawing/2014/main" id="{F90D5D1E-9911-45C3-89C4-BD5DE3B129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8" name="Shape 4">
          <a:extLst>
            <a:ext uri="{FF2B5EF4-FFF2-40B4-BE49-F238E27FC236}">
              <a16:creationId xmlns:a16="http://schemas.microsoft.com/office/drawing/2014/main" id="{169E04CE-13C1-47F2-A5D8-B0A9144A73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9" name="Shape 4">
          <a:extLst>
            <a:ext uri="{FF2B5EF4-FFF2-40B4-BE49-F238E27FC236}">
              <a16:creationId xmlns:a16="http://schemas.microsoft.com/office/drawing/2014/main" id="{16FCDF8B-F7EA-4AFA-B186-D4253ECCF5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0" name="Shape 4">
          <a:extLst>
            <a:ext uri="{FF2B5EF4-FFF2-40B4-BE49-F238E27FC236}">
              <a16:creationId xmlns:a16="http://schemas.microsoft.com/office/drawing/2014/main" id="{D2CAAC2B-AFAD-432B-B5A2-9DE6B4B4E9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1" name="Shape 4">
          <a:extLst>
            <a:ext uri="{FF2B5EF4-FFF2-40B4-BE49-F238E27FC236}">
              <a16:creationId xmlns:a16="http://schemas.microsoft.com/office/drawing/2014/main" id="{96FCBE7D-EF06-405B-BFD7-EEB43AC5DD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2" name="Shape 4">
          <a:extLst>
            <a:ext uri="{FF2B5EF4-FFF2-40B4-BE49-F238E27FC236}">
              <a16:creationId xmlns:a16="http://schemas.microsoft.com/office/drawing/2014/main" id="{C6FBDA92-55BA-4B0D-B612-3BDB055D05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3" name="Shape 4">
          <a:extLst>
            <a:ext uri="{FF2B5EF4-FFF2-40B4-BE49-F238E27FC236}">
              <a16:creationId xmlns:a16="http://schemas.microsoft.com/office/drawing/2014/main" id="{E0A4A737-093B-449B-9557-443284485E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4" name="Shape 4">
          <a:extLst>
            <a:ext uri="{FF2B5EF4-FFF2-40B4-BE49-F238E27FC236}">
              <a16:creationId xmlns:a16="http://schemas.microsoft.com/office/drawing/2014/main" id="{064FC78C-EF84-4684-A304-4D52A4A0EA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5" name="Shape 4">
          <a:extLst>
            <a:ext uri="{FF2B5EF4-FFF2-40B4-BE49-F238E27FC236}">
              <a16:creationId xmlns:a16="http://schemas.microsoft.com/office/drawing/2014/main" id="{14A61E70-F404-4F87-A2E7-6AC41AEFFC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6" name="Shape 5">
          <a:extLst>
            <a:ext uri="{FF2B5EF4-FFF2-40B4-BE49-F238E27FC236}">
              <a16:creationId xmlns:a16="http://schemas.microsoft.com/office/drawing/2014/main" id="{85178A4E-2BF3-48AF-9E8F-A08C63D743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7" name="Shape 5">
          <a:extLst>
            <a:ext uri="{FF2B5EF4-FFF2-40B4-BE49-F238E27FC236}">
              <a16:creationId xmlns:a16="http://schemas.microsoft.com/office/drawing/2014/main" id="{0B54F7EA-F7AD-4D4D-8F11-C57FBB7AB5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8" name="Shape 5">
          <a:extLst>
            <a:ext uri="{FF2B5EF4-FFF2-40B4-BE49-F238E27FC236}">
              <a16:creationId xmlns:a16="http://schemas.microsoft.com/office/drawing/2014/main" id="{DF0AA79B-FC23-4EDC-99EC-C44DC057E6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9" name="Shape 5">
          <a:extLst>
            <a:ext uri="{FF2B5EF4-FFF2-40B4-BE49-F238E27FC236}">
              <a16:creationId xmlns:a16="http://schemas.microsoft.com/office/drawing/2014/main" id="{2707F5E3-DAAD-4D3A-84C8-BB0127BB56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0" name="Shape 5">
          <a:extLst>
            <a:ext uri="{FF2B5EF4-FFF2-40B4-BE49-F238E27FC236}">
              <a16:creationId xmlns:a16="http://schemas.microsoft.com/office/drawing/2014/main" id="{24912E54-B7CB-450B-9E27-F69D0ACA6A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1" name="Shape 5">
          <a:extLst>
            <a:ext uri="{FF2B5EF4-FFF2-40B4-BE49-F238E27FC236}">
              <a16:creationId xmlns:a16="http://schemas.microsoft.com/office/drawing/2014/main" id="{0CC07285-5636-419F-82CC-C1528A516E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2" name="Shape 5">
          <a:extLst>
            <a:ext uri="{FF2B5EF4-FFF2-40B4-BE49-F238E27FC236}">
              <a16:creationId xmlns:a16="http://schemas.microsoft.com/office/drawing/2014/main" id="{B8F3D0CF-3F9B-473F-BE1B-1694D40F1D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3" name="Shape 5">
          <a:extLst>
            <a:ext uri="{FF2B5EF4-FFF2-40B4-BE49-F238E27FC236}">
              <a16:creationId xmlns:a16="http://schemas.microsoft.com/office/drawing/2014/main" id="{8B7D82FF-CC1A-41AE-A63D-B9A4C71C92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4" name="Shape 5">
          <a:extLst>
            <a:ext uri="{FF2B5EF4-FFF2-40B4-BE49-F238E27FC236}">
              <a16:creationId xmlns:a16="http://schemas.microsoft.com/office/drawing/2014/main" id="{6245C88C-CFBD-4709-BAA6-1F4A750440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5" name="Shape 5">
          <a:extLst>
            <a:ext uri="{FF2B5EF4-FFF2-40B4-BE49-F238E27FC236}">
              <a16:creationId xmlns:a16="http://schemas.microsoft.com/office/drawing/2014/main" id="{90DF8280-7ED0-40F8-8CD6-400D8506EB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6" name="Shape 5">
          <a:extLst>
            <a:ext uri="{FF2B5EF4-FFF2-40B4-BE49-F238E27FC236}">
              <a16:creationId xmlns:a16="http://schemas.microsoft.com/office/drawing/2014/main" id="{C42642F3-08D2-45E5-8A35-4B4107DE6D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7" name="Shape 5">
          <a:extLst>
            <a:ext uri="{FF2B5EF4-FFF2-40B4-BE49-F238E27FC236}">
              <a16:creationId xmlns:a16="http://schemas.microsoft.com/office/drawing/2014/main" id="{10C3BC0D-FD21-4162-BAAC-E649D7166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8" name="Shape 5">
          <a:extLst>
            <a:ext uri="{FF2B5EF4-FFF2-40B4-BE49-F238E27FC236}">
              <a16:creationId xmlns:a16="http://schemas.microsoft.com/office/drawing/2014/main" id="{F0189793-994C-446E-9B43-9371A169C1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9" name="Shape 5">
          <a:extLst>
            <a:ext uri="{FF2B5EF4-FFF2-40B4-BE49-F238E27FC236}">
              <a16:creationId xmlns:a16="http://schemas.microsoft.com/office/drawing/2014/main" id="{4F1E289C-5204-4A86-89FE-CA218F789E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80" name="Shape 5">
          <a:extLst>
            <a:ext uri="{FF2B5EF4-FFF2-40B4-BE49-F238E27FC236}">
              <a16:creationId xmlns:a16="http://schemas.microsoft.com/office/drawing/2014/main" id="{540362D2-C933-4366-BB28-EE2792CDCC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81" name="Shape 5">
          <a:extLst>
            <a:ext uri="{FF2B5EF4-FFF2-40B4-BE49-F238E27FC236}">
              <a16:creationId xmlns:a16="http://schemas.microsoft.com/office/drawing/2014/main" id="{6967C267-BB2A-4A5A-8C54-5FBF6E1043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2" name="Shape 4">
          <a:extLst>
            <a:ext uri="{FF2B5EF4-FFF2-40B4-BE49-F238E27FC236}">
              <a16:creationId xmlns:a16="http://schemas.microsoft.com/office/drawing/2014/main" id="{845367CF-B46D-45C3-BC06-6D0721784C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3" name="Shape 4">
          <a:extLst>
            <a:ext uri="{FF2B5EF4-FFF2-40B4-BE49-F238E27FC236}">
              <a16:creationId xmlns:a16="http://schemas.microsoft.com/office/drawing/2014/main" id="{C3B28D2E-6DB7-496F-94E2-7D42A381EC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4" name="Shape 4">
          <a:extLst>
            <a:ext uri="{FF2B5EF4-FFF2-40B4-BE49-F238E27FC236}">
              <a16:creationId xmlns:a16="http://schemas.microsoft.com/office/drawing/2014/main" id="{46AEEDAE-176F-4C9D-8543-C27898CE36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5" name="Shape 4">
          <a:extLst>
            <a:ext uri="{FF2B5EF4-FFF2-40B4-BE49-F238E27FC236}">
              <a16:creationId xmlns:a16="http://schemas.microsoft.com/office/drawing/2014/main" id="{7AE83445-E1D1-4B9B-91BB-387FA89A9B6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6" name="Shape 4">
          <a:extLst>
            <a:ext uri="{FF2B5EF4-FFF2-40B4-BE49-F238E27FC236}">
              <a16:creationId xmlns:a16="http://schemas.microsoft.com/office/drawing/2014/main" id="{BBEE19FE-DD12-4442-B491-A4D55C091A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7" name="Shape 4">
          <a:extLst>
            <a:ext uri="{FF2B5EF4-FFF2-40B4-BE49-F238E27FC236}">
              <a16:creationId xmlns:a16="http://schemas.microsoft.com/office/drawing/2014/main" id="{D19490AA-23F6-4D71-B99E-E56015A3514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8" name="Shape 4">
          <a:extLst>
            <a:ext uri="{FF2B5EF4-FFF2-40B4-BE49-F238E27FC236}">
              <a16:creationId xmlns:a16="http://schemas.microsoft.com/office/drawing/2014/main" id="{56B281E7-31D9-497E-B8C1-FB704DB0E7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9" name="Shape 4">
          <a:extLst>
            <a:ext uri="{FF2B5EF4-FFF2-40B4-BE49-F238E27FC236}">
              <a16:creationId xmlns:a16="http://schemas.microsoft.com/office/drawing/2014/main" id="{818FCAA5-86BE-426E-ABD6-84E9FB46DD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0" name="Shape 4">
          <a:extLst>
            <a:ext uri="{FF2B5EF4-FFF2-40B4-BE49-F238E27FC236}">
              <a16:creationId xmlns:a16="http://schemas.microsoft.com/office/drawing/2014/main" id="{16297CCB-7D7C-4B29-9F88-D494C0657A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1" name="Shape 4">
          <a:extLst>
            <a:ext uri="{FF2B5EF4-FFF2-40B4-BE49-F238E27FC236}">
              <a16:creationId xmlns:a16="http://schemas.microsoft.com/office/drawing/2014/main" id="{87444EB0-682B-4246-B7CA-3EB127A48D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2" name="Shape 4">
          <a:extLst>
            <a:ext uri="{FF2B5EF4-FFF2-40B4-BE49-F238E27FC236}">
              <a16:creationId xmlns:a16="http://schemas.microsoft.com/office/drawing/2014/main" id="{796483C4-816A-4AED-9FC5-C581E508B8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3" name="Shape 4">
          <a:extLst>
            <a:ext uri="{FF2B5EF4-FFF2-40B4-BE49-F238E27FC236}">
              <a16:creationId xmlns:a16="http://schemas.microsoft.com/office/drawing/2014/main" id="{76F4B079-BC55-41E0-952C-B5EF0CA29B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4" name="Shape 4">
          <a:extLst>
            <a:ext uri="{FF2B5EF4-FFF2-40B4-BE49-F238E27FC236}">
              <a16:creationId xmlns:a16="http://schemas.microsoft.com/office/drawing/2014/main" id="{0D61F131-F3E5-4DDB-AFF0-75246DFED8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5" name="Shape 4">
          <a:extLst>
            <a:ext uri="{FF2B5EF4-FFF2-40B4-BE49-F238E27FC236}">
              <a16:creationId xmlns:a16="http://schemas.microsoft.com/office/drawing/2014/main" id="{3B9B0F07-A358-4549-B8D4-59DA0F10EB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6" name="Shape 4">
          <a:extLst>
            <a:ext uri="{FF2B5EF4-FFF2-40B4-BE49-F238E27FC236}">
              <a16:creationId xmlns:a16="http://schemas.microsoft.com/office/drawing/2014/main" id="{147C8724-83CE-4410-A62D-310E6CC0AB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7" name="Shape 5">
          <a:extLst>
            <a:ext uri="{FF2B5EF4-FFF2-40B4-BE49-F238E27FC236}">
              <a16:creationId xmlns:a16="http://schemas.microsoft.com/office/drawing/2014/main" id="{6F6B3D79-A05D-408F-9752-A047E107CE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8" name="Shape 5">
          <a:extLst>
            <a:ext uri="{FF2B5EF4-FFF2-40B4-BE49-F238E27FC236}">
              <a16:creationId xmlns:a16="http://schemas.microsoft.com/office/drawing/2014/main" id="{7265A0EA-D4AD-4802-A22F-6B151B283F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9" name="Shape 5">
          <a:extLst>
            <a:ext uri="{FF2B5EF4-FFF2-40B4-BE49-F238E27FC236}">
              <a16:creationId xmlns:a16="http://schemas.microsoft.com/office/drawing/2014/main" id="{FAB5667F-E144-429E-A09C-A1FAF08894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0" name="Shape 5">
          <a:extLst>
            <a:ext uri="{FF2B5EF4-FFF2-40B4-BE49-F238E27FC236}">
              <a16:creationId xmlns:a16="http://schemas.microsoft.com/office/drawing/2014/main" id="{B25438B2-5CF8-470B-AF1E-15306AF35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1" name="Shape 5">
          <a:extLst>
            <a:ext uri="{FF2B5EF4-FFF2-40B4-BE49-F238E27FC236}">
              <a16:creationId xmlns:a16="http://schemas.microsoft.com/office/drawing/2014/main" id="{BC8C8498-30E5-4AD5-8E2C-B1A3B76354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2" name="Shape 5">
          <a:extLst>
            <a:ext uri="{FF2B5EF4-FFF2-40B4-BE49-F238E27FC236}">
              <a16:creationId xmlns:a16="http://schemas.microsoft.com/office/drawing/2014/main" id="{36B28724-9D0C-48AC-AFCF-405AA8A502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3" name="Shape 5">
          <a:extLst>
            <a:ext uri="{FF2B5EF4-FFF2-40B4-BE49-F238E27FC236}">
              <a16:creationId xmlns:a16="http://schemas.microsoft.com/office/drawing/2014/main" id="{0090F36D-2B60-44B6-A006-A0D2CBFE1E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4" name="Shape 5">
          <a:extLst>
            <a:ext uri="{FF2B5EF4-FFF2-40B4-BE49-F238E27FC236}">
              <a16:creationId xmlns:a16="http://schemas.microsoft.com/office/drawing/2014/main" id="{D26B710A-A8D4-4174-A293-ABCEF150B2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5" name="Shape 5">
          <a:extLst>
            <a:ext uri="{FF2B5EF4-FFF2-40B4-BE49-F238E27FC236}">
              <a16:creationId xmlns:a16="http://schemas.microsoft.com/office/drawing/2014/main" id="{0A289BB7-E2E8-4D35-9B80-9F81DD51E0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6" name="Shape 5">
          <a:extLst>
            <a:ext uri="{FF2B5EF4-FFF2-40B4-BE49-F238E27FC236}">
              <a16:creationId xmlns:a16="http://schemas.microsoft.com/office/drawing/2014/main" id="{1105EC76-9E38-4FBA-8655-3EA3727461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7" name="Shape 5">
          <a:extLst>
            <a:ext uri="{FF2B5EF4-FFF2-40B4-BE49-F238E27FC236}">
              <a16:creationId xmlns:a16="http://schemas.microsoft.com/office/drawing/2014/main" id="{46FA6BE2-8A32-4631-BDEC-D05BB69908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8" name="Shape 5">
          <a:extLst>
            <a:ext uri="{FF2B5EF4-FFF2-40B4-BE49-F238E27FC236}">
              <a16:creationId xmlns:a16="http://schemas.microsoft.com/office/drawing/2014/main" id="{28C0B1BE-EA36-4E14-B26C-BE540B5AD7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9" name="Shape 5">
          <a:extLst>
            <a:ext uri="{FF2B5EF4-FFF2-40B4-BE49-F238E27FC236}">
              <a16:creationId xmlns:a16="http://schemas.microsoft.com/office/drawing/2014/main" id="{EA738A95-7F4C-42BD-A520-9E4897471C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0" name="Shape 5">
          <a:extLst>
            <a:ext uri="{FF2B5EF4-FFF2-40B4-BE49-F238E27FC236}">
              <a16:creationId xmlns:a16="http://schemas.microsoft.com/office/drawing/2014/main" id="{DF950A42-EE34-4634-99BF-281E4D35A2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1" name="Shape 5">
          <a:extLst>
            <a:ext uri="{FF2B5EF4-FFF2-40B4-BE49-F238E27FC236}">
              <a16:creationId xmlns:a16="http://schemas.microsoft.com/office/drawing/2014/main" id="{8698561E-AB03-4B1F-BB4E-5E9582206D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2" name="Shape 5">
          <a:extLst>
            <a:ext uri="{FF2B5EF4-FFF2-40B4-BE49-F238E27FC236}">
              <a16:creationId xmlns:a16="http://schemas.microsoft.com/office/drawing/2014/main" id="{3C149A9A-9812-4F34-A174-FCE2048D54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3" name="Shape 4">
          <a:extLst>
            <a:ext uri="{FF2B5EF4-FFF2-40B4-BE49-F238E27FC236}">
              <a16:creationId xmlns:a16="http://schemas.microsoft.com/office/drawing/2014/main" id="{7CB05836-AF11-4CF8-B30D-D0523999A7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4" name="Shape 4">
          <a:extLst>
            <a:ext uri="{FF2B5EF4-FFF2-40B4-BE49-F238E27FC236}">
              <a16:creationId xmlns:a16="http://schemas.microsoft.com/office/drawing/2014/main" id="{693648B5-BB12-49E3-A84C-E2370E98EFB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5" name="Shape 4">
          <a:extLst>
            <a:ext uri="{FF2B5EF4-FFF2-40B4-BE49-F238E27FC236}">
              <a16:creationId xmlns:a16="http://schemas.microsoft.com/office/drawing/2014/main" id="{BB82991D-5D07-4C5F-A064-48AE288D66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6" name="Shape 4">
          <a:extLst>
            <a:ext uri="{FF2B5EF4-FFF2-40B4-BE49-F238E27FC236}">
              <a16:creationId xmlns:a16="http://schemas.microsoft.com/office/drawing/2014/main" id="{12389735-60A4-4E0D-9B68-695301765E6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7" name="Shape 4">
          <a:extLst>
            <a:ext uri="{FF2B5EF4-FFF2-40B4-BE49-F238E27FC236}">
              <a16:creationId xmlns:a16="http://schemas.microsoft.com/office/drawing/2014/main" id="{27BD450F-4A79-40C3-89A1-1AFF1B0745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8" name="Shape 4">
          <a:extLst>
            <a:ext uri="{FF2B5EF4-FFF2-40B4-BE49-F238E27FC236}">
              <a16:creationId xmlns:a16="http://schemas.microsoft.com/office/drawing/2014/main" id="{98EB8417-AF4A-4690-9ADE-F6B1D09221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9" name="Shape 4">
          <a:extLst>
            <a:ext uri="{FF2B5EF4-FFF2-40B4-BE49-F238E27FC236}">
              <a16:creationId xmlns:a16="http://schemas.microsoft.com/office/drawing/2014/main" id="{8FF13CAB-591D-4B61-9DC1-2D3A6FE878B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0" name="Shape 4">
          <a:extLst>
            <a:ext uri="{FF2B5EF4-FFF2-40B4-BE49-F238E27FC236}">
              <a16:creationId xmlns:a16="http://schemas.microsoft.com/office/drawing/2014/main" id="{25BE45C9-364E-4E69-8BD0-F66B611BFC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1" name="Shape 4">
          <a:extLst>
            <a:ext uri="{FF2B5EF4-FFF2-40B4-BE49-F238E27FC236}">
              <a16:creationId xmlns:a16="http://schemas.microsoft.com/office/drawing/2014/main" id="{0F107FBC-351E-4B6D-9205-709FECC40D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2" name="Shape 4">
          <a:extLst>
            <a:ext uri="{FF2B5EF4-FFF2-40B4-BE49-F238E27FC236}">
              <a16:creationId xmlns:a16="http://schemas.microsoft.com/office/drawing/2014/main" id="{60B9C85C-D044-4A72-A154-88031C2869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3" name="Shape 4">
          <a:extLst>
            <a:ext uri="{FF2B5EF4-FFF2-40B4-BE49-F238E27FC236}">
              <a16:creationId xmlns:a16="http://schemas.microsoft.com/office/drawing/2014/main" id="{2749BD81-1809-4CB3-B8B2-F9E693B79A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4" name="Shape 4">
          <a:extLst>
            <a:ext uri="{FF2B5EF4-FFF2-40B4-BE49-F238E27FC236}">
              <a16:creationId xmlns:a16="http://schemas.microsoft.com/office/drawing/2014/main" id="{80D5117E-9537-43A6-BB97-149B40A25F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5" name="Shape 4">
          <a:extLst>
            <a:ext uri="{FF2B5EF4-FFF2-40B4-BE49-F238E27FC236}">
              <a16:creationId xmlns:a16="http://schemas.microsoft.com/office/drawing/2014/main" id="{525D0692-CF0B-4C8F-8B0D-B4A285003F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6" name="Shape 4">
          <a:extLst>
            <a:ext uri="{FF2B5EF4-FFF2-40B4-BE49-F238E27FC236}">
              <a16:creationId xmlns:a16="http://schemas.microsoft.com/office/drawing/2014/main" id="{7B1BE7E6-6309-4659-BC6C-D182EDA1C1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7" name="Shape 4">
          <a:extLst>
            <a:ext uri="{FF2B5EF4-FFF2-40B4-BE49-F238E27FC236}">
              <a16:creationId xmlns:a16="http://schemas.microsoft.com/office/drawing/2014/main" id="{475A4AA5-D96C-488D-A634-F5AF107AB0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28" name="Shape 5">
          <a:extLst>
            <a:ext uri="{FF2B5EF4-FFF2-40B4-BE49-F238E27FC236}">
              <a16:creationId xmlns:a16="http://schemas.microsoft.com/office/drawing/2014/main" id="{9A170AF8-D509-4D79-BAEF-6916531FF6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29" name="Shape 5">
          <a:extLst>
            <a:ext uri="{FF2B5EF4-FFF2-40B4-BE49-F238E27FC236}">
              <a16:creationId xmlns:a16="http://schemas.microsoft.com/office/drawing/2014/main" id="{628CC593-EB62-47D5-A4E6-8B5A322688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0" name="Shape 5">
          <a:extLst>
            <a:ext uri="{FF2B5EF4-FFF2-40B4-BE49-F238E27FC236}">
              <a16:creationId xmlns:a16="http://schemas.microsoft.com/office/drawing/2014/main" id="{32694475-7DD8-4E61-9416-D9F8473801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1" name="Shape 5">
          <a:extLst>
            <a:ext uri="{FF2B5EF4-FFF2-40B4-BE49-F238E27FC236}">
              <a16:creationId xmlns:a16="http://schemas.microsoft.com/office/drawing/2014/main" id="{1B58F2F4-A8D5-4788-B1EC-16701D231A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2" name="Shape 5">
          <a:extLst>
            <a:ext uri="{FF2B5EF4-FFF2-40B4-BE49-F238E27FC236}">
              <a16:creationId xmlns:a16="http://schemas.microsoft.com/office/drawing/2014/main" id="{59AA74AA-9B09-4C34-99B2-160A90C95F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3" name="Shape 5">
          <a:extLst>
            <a:ext uri="{FF2B5EF4-FFF2-40B4-BE49-F238E27FC236}">
              <a16:creationId xmlns:a16="http://schemas.microsoft.com/office/drawing/2014/main" id="{853B0066-99C7-4436-9B74-C02C378E90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4" name="Shape 5">
          <a:extLst>
            <a:ext uri="{FF2B5EF4-FFF2-40B4-BE49-F238E27FC236}">
              <a16:creationId xmlns:a16="http://schemas.microsoft.com/office/drawing/2014/main" id="{B7B771C6-C18F-4414-8F6F-89DCCC79E8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5" name="Shape 5">
          <a:extLst>
            <a:ext uri="{FF2B5EF4-FFF2-40B4-BE49-F238E27FC236}">
              <a16:creationId xmlns:a16="http://schemas.microsoft.com/office/drawing/2014/main" id="{37DCD865-DCFC-41E8-BF4A-7BCA1C0ED9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6" name="Shape 5">
          <a:extLst>
            <a:ext uri="{FF2B5EF4-FFF2-40B4-BE49-F238E27FC236}">
              <a16:creationId xmlns:a16="http://schemas.microsoft.com/office/drawing/2014/main" id="{432543C7-C9FF-448E-B00C-B941FFB1FF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7" name="Shape 5">
          <a:extLst>
            <a:ext uri="{FF2B5EF4-FFF2-40B4-BE49-F238E27FC236}">
              <a16:creationId xmlns:a16="http://schemas.microsoft.com/office/drawing/2014/main" id="{0F527454-F811-44D8-BFC7-2B60701342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8" name="Shape 5">
          <a:extLst>
            <a:ext uri="{FF2B5EF4-FFF2-40B4-BE49-F238E27FC236}">
              <a16:creationId xmlns:a16="http://schemas.microsoft.com/office/drawing/2014/main" id="{62F5E859-BDC1-47B8-B226-371AAAA75E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9" name="Shape 5">
          <a:extLst>
            <a:ext uri="{FF2B5EF4-FFF2-40B4-BE49-F238E27FC236}">
              <a16:creationId xmlns:a16="http://schemas.microsoft.com/office/drawing/2014/main" id="{BEE5DEF4-705D-4E85-96E4-762A94E826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0" name="Shape 5">
          <a:extLst>
            <a:ext uri="{FF2B5EF4-FFF2-40B4-BE49-F238E27FC236}">
              <a16:creationId xmlns:a16="http://schemas.microsoft.com/office/drawing/2014/main" id="{13B1A781-2BEA-47BF-9D37-7549AE4BD9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241" name="Shape 6">
          <a:extLst>
            <a:ext uri="{FF2B5EF4-FFF2-40B4-BE49-F238E27FC236}">
              <a16:creationId xmlns:a16="http://schemas.microsoft.com/office/drawing/2014/main" id="{590BF261-DF38-491D-93E7-2251EAC8D16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2" name="Shape 5">
          <a:extLst>
            <a:ext uri="{FF2B5EF4-FFF2-40B4-BE49-F238E27FC236}">
              <a16:creationId xmlns:a16="http://schemas.microsoft.com/office/drawing/2014/main" id="{8F47E89E-14D4-453B-A097-4909BA5A86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3" name="Shape 5">
          <a:extLst>
            <a:ext uri="{FF2B5EF4-FFF2-40B4-BE49-F238E27FC236}">
              <a16:creationId xmlns:a16="http://schemas.microsoft.com/office/drawing/2014/main" id="{19A919A9-C883-43FA-A353-E40AC73DEC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4" name="Shape 5">
          <a:extLst>
            <a:ext uri="{FF2B5EF4-FFF2-40B4-BE49-F238E27FC236}">
              <a16:creationId xmlns:a16="http://schemas.microsoft.com/office/drawing/2014/main" id="{67A51EFB-BC5D-434E-9825-46CB3B94C4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5" name="Shape 5">
          <a:extLst>
            <a:ext uri="{FF2B5EF4-FFF2-40B4-BE49-F238E27FC236}">
              <a16:creationId xmlns:a16="http://schemas.microsoft.com/office/drawing/2014/main" id="{3A7229F4-EE8C-4835-A1E3-53B6C8BF0F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6" name="Shape 5">
          <a:extLst>
            <a:ext uri="{FF2B5EF4-FFF2-40B4-BE49-F238E27FC236}">
              <a16:creationId xmlns:a16="http://schemas.microsoft.com/office/drawing/2014/main" id="{2D9252D6-BBAB-4773-B87C-A1216E24DA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7" name="Shape 5">
          <a:extLst>
            <a:ext uri="{FF2B5EF4-FFF2-40B4-BE49-F238E27FC236}">
              <a16:creationId xmlns:a16="http://schemas.microsoft.com/office/drawing/2014/main" id="{9F9FD640-BEED-412A-B36E-59778CD79C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8" name="Shape 5">
          <a:extLst>
            <a:ext uri="{FF2B5EF4-FFF2-40B4-BE49-F238E27FC236}">
              <a16:creationId xmlns:a16="http://schemas.microsoft.com/office/drawing/2014/main" id="{3EC9DD2B-EFEF-4497-84EB-E156E2BF0B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9" name="Shape 5">
          <a:extLst>
            <a:ext uri="{FF2B5EF4-FFF2-40B4-BE49-F238E27FC236}">
              <a16:creationId xmlns:a16="http://schemas.microsoft.com/office/drawing/2014/main" id="{66DC6069-7D26-4E3A-B644-F6F6178E1E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0" name="Shape 5">
          <a:extLst>
            <a:ext uri="{FF2B5EF4-FFF2-40B4-BE49-F238E27FC236}">
              <a16:creationId xmlns:a16="http://schemas.microsoft.com/office/drawing/2014/main" id="{570FC120-87A3-49AA-93EB-938B7B0AE7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1" name="Shape 5">
          <a:extLst>
            <a:ext uri="{FF2B5EF4-FFF2-40B4-BE49-F238E27FC236}">
              <a16:creationId xmlns:a16="http://schemas.microsoft.com/office/drawing/2014/main" id="{4B29D6F8-FAEA-4E92-A2A9-FD54F46410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2" name="Shape 5">
          <a:extLst>
            <a:ext uri="{FF2B5EF4-FFF2-40B4-BE49-F238E27FC236}">
              <a16:creationId xmlns:a16="http://schemas.microsoft.com/office/drawing/2014/main" id="{B31EBC64-9B61-4ADA-B620-C213F628CD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3" name="Shape 5">
          <a:extLst>
            <a:ext uri="{FF2B5EF4-FFF2-40B4-BE49-F238E27FC236}">
              <a16:creationId xmlns:a16="http://schemas.microsoft.com/office/drawing/2014/main" id="{1F9ED651-12A9-4B9F-9867-4FAFF70855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4" name="Shape 5">
          <a:extLst>
            <a:ext uri="{FF2B5EF4-FFF2-40B4-BE49-F238E27FC236}">
              <a16:creationId xmlns:a16="http://schemas.microsoft.com/office/drawing/2014/main" id="{E1088878-FF9B-4238-AD5D-5CEA0C3FCB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5" name="Shape 5">
          <a:extLst>
            <a:ext uri="{FF2B5EF4-FFF2-40B4-BE49-F238E27FC236}">
              <a16:creationId xmlns:a16="http://schemas.microsoft.com/office/drawing/2014/main" id="{E6A773F0-A15F-4F12-B9EE-466B62E5F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6" name="Shape 5">
          <a:extLst>
            <a:ext uri="{FF2B5EF4-FFF2-40B4-BE49-F238E27FC236}">
              <a16:creationId xmlns:a16="http://schemas.microsoft.com/office/drawing/2014/main" id="{14D924E4-E7C7-4853-A982-158DC3AF5F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7" name="Shape 5">
          <a:extLst>
            <a:ext uri="{FF2B5EF4-FFF2-40B4-BE49-F238E27FC236}">
              <a16:creationId xmlns:a16="http://schemas.microsoft.com/office/drawing/2014/main" id="{CAE8071C-220F-463B-A058-FDA0E76670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8" name="Shape 5">
          <a:extLst>
            <a:ext uri="{FF2B5EF4-FFF2-40B4-BE49-F238E27FC236}">
              <a16:creationId xmlns:a16="http://schemas.microsoft.com/office/drawing/2014/main" id="{2A5BB41D-96A4-47C7-8B32-CE1187175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9" name="Shape 5">
          <a:extLst>
            <a:ext uri="{FF2B5EF4-FFF2-40B4-BE49-F238E27FC236}">
              <a16:creationId xmlns:a16="http://schemas.microsoft.com/office/drawing/2014/main" id="{0D3D56E1-E59C-441E-A262-0BB31BBE1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0" name="Shape 5">
          <a:extLst>
            <a:ext uri="{FF2B5EF4-FFF2-40B4-BE49-F238E27FC236}">
              <a16:creationId xmlns:a16="http://schemas.microsoft.com/office/drawing/2014/main" id="{8C5F2FA8-A77F-4B79-8A88-3DAACC468E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1" name="Shape 5">
          <a:extLst>
            <a:ext uri="{FF2B5EF4-FFF2-40B4-BE49-F238E27FC236}">
              <a16:creationId xmlns:a16="http://schemas.microsoft.com/office/drawing/2014/main" id="{4BA20482-E63F-472F-87C3-550EE76ED0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2" name="Shape 5">
          <a:extLst>
            <a:ext uri="{FF2B5EF4-FFF2-40B4-BE49-F238E27FC236}">
              <a16:creationId xmlns:a16="http://schemas.microsoft.com/office/drawing/2014/main" id="{E21AB754-BBF1-42F6-94FF-366B26385A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3" name="Shape 5">
          <a:extLst>
            <a:ext uri="{FF2B5EF4-FFF2-40B4-BE49-F238E27FC236}">
              <a16:creationId xmlns:a16="http://schemas.microsoft.com/office/drawing/2014/main" id="{B2CAB428-6AD0-43B6-B6EC-1797D6B557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4" name="Shape 5">
          <a:extLst>
            <a:ext uri="{FF2B5EF4-FFF2-40B4-BE49-F238E27FC236}">
              <a16:creationId xmlns:a16="http://schemas.microsoft.com/office/drawing/2014/main" id="{7361E43D-0B83-4281-BD96-DBFF388867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5" name="Shape 5">
          <a:extLst>
            <a:ext uri="{FF2B5EF4-FFF2-40B4-BE49-F238E27FC236}">
              <a16:creationId xmlns:a16="http://schemas.microsoft.com/office/drawing/2014/main" id="{CFAE6730-13C8-438C-BEC7-5B4F7744D3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6" name="Shape 5">
          <a:extLst>
            <a:ext uri="{FF2B5EF4-FFF2-40B4-BE49-F238E27FC236}">
              <a16:creationId xmlns:a16="http://schemas.microsoft.com/office/drawing/2014/main" id="{643D1F6B-6ADC-4B95-A2B9-A23338DBD6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7" name="Shape 5">
          <a:extLst>
            <a:ext uri="{FF2B5EF4-FFF2-40B4-BE49-F238E27FC236}">
              <a16:creationId xmlns:a16="http://schemas.microsoft.com/office/drawing/2014/main" id="{219F0816-7BB5-4DFD-A226-C945306422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8" name="Shape 5">
          <a:extLst>
            <a:ext uri="{FF2B5EF4-FFF2-40B4-BE49-F238E27FC236}">
              <a16:creationId xmlns:a16="http://schemas.microsoft.com/office/drawing/2014/main" id="{58679444-E992-4282-91DC-5C4306A0D5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9" name="Shape 5">
          <a:extLst>
            <a:ext uri="{FF2B5EF4-FFF2-40B4-BE49-F238E27FC236}">
              <a16:creationId xmlns:a16="http://schemas.microsoft.com/office/drawing/2014/main" id="{A219B2A9-F985-41BD-8522-2E62BC5683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0" name="Shape 5">
          <a:extLst>
            <a:ext uri="{FF2B5EF4-FFF2-40B4-BE49-F238E27FC236}">
              <a16:creationId xmlns:a16="http://schemas.microsoft.com/office/drawing/2014/main" id="{21FE47E8-16B6-430B-8011-6AC5E86CC6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1" name="Shape 5">
          <a:extLst>
            <a:ext uri="{FF2B5EF4-FFF2-40B4-BE49-F238E27FC236}">
              <a16:creationId xmlns:a16="http://schemas.microsoft.com/office/drawing/2014/main" id="{622DC784-E56A-449C-9810-0DA843C2B2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2" name="Shape 5">
          <a:extLst>
            <a:ext uri="{FF2B5EF4-FFF2-40B4-BE49-F238E27FC236}">
              <a16:creationId xmlns:a16="http://schemas.microsoft.com/office/drawing/2014/main" id="{989C3D7A-800E-4423-B692-BB94F471A2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3" name="Shape 5">
          <a:extLst>
            <a:ext uri="{FF2B5EF4-FFF2-40B4-BE49-F238E27FC236}">
              <a16:creationId xmlns:a16="http://schemas.microsoft.com/office/drawing/2014/main" id="{EFF3727E-3907-4524-9095-8CD6E36C49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4" name="Shape 5">
          <a:extLst>
            <a:ext uri="{FF2B5EF4-FFF2-40B4-BE49-F238E27FC236}">
              <a16:creationId xmlns:a16="http://schemas.microsoft.com/office/drawing/2014/main" id="{EF5AC436-D705-4824-8B29-65E625E22B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5" name="Shape 5">
          <a:extLst>
            <a:ext uri="{FF2B5EF4-FFF2-40B4-BE49-F238E27FC236}">
              <a16:creationId xmlns:a16="http://schemas.microsoft.com/office/drawing/2014/main" id="{6DB1D455-85AC-4AA7-A607-8C0971553A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6" name="Shape 5">
          <a:extLst>
            <a:ext uri="{FF2B5EF4-FFF2-40B4-BE49-F238E27FC236}">
              <a16:creationId xmlns:a16="http://schemas.microsoft.com/office/drawing/2014/main" id="{D1BD84EA-6A6A-49A8-B90B-B46290C2A8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7" name="Shape 5">
          <a:extLst>
            <a:ext uri="{FF2B5EF4-FFF2-40B4-BE49-F238E27FC236}">
              <a16:creationId xmlns:a16="http://schemas.microsoft.com/office/drawing/2014/main" id="{40770183-AAF8-45CD-B35E-D20F0B251E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8" name="Shape 5">
          <a:extLst>
            <a:ext uri="{FF2B5EF4-FFF2-40B4-BE49-F238E27FC236}">
              <a16:creationId xmlns:a16="http://schemas.microsoft.com/office/drawing/2014/main" id="{60CF6D51-09E2-4586-8C22-84E92397A5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9" name="Shape 5">
          <a:extLst>
            <a:ext uri="{FF2B5EF4-FFF2-40B4-BE49-F238E27FC236}">
              <a16:creationId xmlns:a16="http://schemas.microsoft.com/office/drawing/2014/main" id="{751F874D-DE9C-4E76-BACB-DFD91D064A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0" name="Shape 5">
          <a:extLst>
            <a:ext uri="{FF2B5EF4-FFF2-40B4-BE49-F238E27FC236}">
              <a16:creationId xmlns:a16="http://schemas.microsoft.com/office/drawing/2014/main" id="{600661A7-7750-4CC0-8186-D2CBFFF587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1" name="Shape 5">
          <a:extLst>
            <a:ext uri="{FF2B5EF4-FFF2-40B4-BE49-F238E27FC236}">
              <a16:creationId xmlns:a16="http://schemas.microsoft.com/office/drawing/2014/main" id="{E4AE76A8-9CF4-46B2-A3EC-E50AE82B49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2" name="Shape 5">
          <a:extLst>
            <a:ext uri="{FF2B5EF4-FFF2-40B4-BE49-F238E27FC236}">
              <a16:creationId xmlns:a16="http://schemas.microsoft.com/office/drawing/2014/main" id="{7C83139B-A45E-4399-A520-B8F29BE450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3" name="Shape 5">
          <a:extLst>
            <a:ext uri="{FF2B5EF4-FFF2-40B4-BE49-F238E27FC236}">
              <a16:creationId xmlns:a16="http://schemas.microsoft.com/office/drawing/2014/main" id="{D4EE6616-D630-4117-8F6A-7065ADF28A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4" name="Shape 5">
          <a:extLst>
            <a:ext uri="{FF2B5EF4-FFF2-40B4-BE49-F238E27FC236}">
              <a16:creationId xmlns:a16="http://schemas.microsoft.com/office/drawing/2014/main" id="{38985B24-C079-4034-8C0D-74ED2FB335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5" name="Shape 5">
          <a:extLst>
            <a:ext uri="{FF2B5EF4-FFF2-40B4-BE49-F238E27FC236}">
              <a16:creationId xmlns:a16="http://schemas.microsoft.com/office/drawing/2014/main" id="{BF1BA328-21EB-4ED3-8BEF-F6DE03DCE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6" name="Shape 5">
          <a:extLst>
            <a:ext uri="{FF2B5EF4-FFF2-40B4-BE49-F238E27FC236}">
              <a16:creationId xmlns:a16="http://schemas.microsoft.com/office/drawing/2014/main" id="{065D287C-22F4-4559-87E2-BF45A4D75F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7" name="Shape 5">
          <a:extLst>
            <a:ext uri="{FF2B5EF4-FFF2-40B4-BE49-F238E27FC236}">
              <a16:creationId xmlns:a16="http://schemas.microsoft.com/office/drawing/2014/main" id="{82BD1EC2-96DF-4AF7-BEA8-6AE06D1AFEE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8" name="Shape 5">
          <a:extLst>
            <a:ext uri="{FF2B5EF4-FFF2-40B4-BE49-F238E27FC236}">
              <a16:creationId xmlns:a16="http://schemas.microsoft.com/office/drawing/2014/main" id="{D0F8506A-A4D0-491D-94C4-9C878C4F8E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9" name="Shape 5">
          <a:extLst>
            <a:ext uri="{FF2B5EF4-FFF2-40B4-BE49-F238E27FC236}">
              <a16:creationId xmlns:a16="http://schemas.microsoft.com/office/drawing/2014/main" id="{96823168-987C-47DB-9F5C-888C7466CD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0" name="Shape 5">
          <a:extLst>
            <a:ext uri="{FF2B5EF4-FFF2-40B4-BE49-F238E27FC236}">
              <a16:creationId xmlns:a16="http://schemas.microsoft.com/office/drawing/2014/main" id="{74B5DB27-F7BB-442F-8D0D-138A16BF56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1" name="Shape 5">
          <a:extLst>
            <a:ext uri="{FF2B5EF4-FFF2-40B4-BE49-F238E27FC236}">
              <a16:creationId xmlns:a16="http://schemas.microsoft.com/office/drawing/2014/main" id="{C7681A37-331C-4569-8B75-2807E3A138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2" name="Shape 5">
          <a:extLst>
            <a:ext uri="{FF2B5EF4-FFF2-40B4-BE49-F238E27FC236}">
              <a16:creationId xmlns:a16="http://schemas.microsoft.com/office/drawing/2014/main" id="{965625AF-273B-4E2C-A6B1-79E28080DA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3" name="Shape 5">
          <a:extLst>
            <a:ext uri="{FF2B5EF4-FFF2-40B4-BE49-F238E27FC236}">
              <a16:creationId xmlns:a16="http://schemas.microsoft.com/office/drawing/2014/main" id="{A94DED7C-0A88-42AA-B5CE-303306B934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4" name="Shape 5">
          <a:extLst>
            <a:ext uri="{FF2B5EF4-FFF2-40B4-BE49-F238E27FC236}">
              <a16:creationId xmlns:a16="http://schemas.microsoft.com/office/drawing/2014/main" id="{D0618695-D0A8-43EB-B848-93CDA130EA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5" name="Shape 5">
          <a:extLst>
            <a:ext uri="{FF2B5EF4-FFF2-40B4-BE49-F238E27FC236}">
              <a16:creationId xmlns:a16="http://schemas.microsoft.com/office/drawing/2014/main" id="{B42FD4E8-33CB-4055-8028-00A1DE3810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6" name="Shape 5">
          <a:extLst>
            <a:ext uri="{FF2B5EF4-FFF2-40B4-BE49-F238E27FC236}">
              <a16:creationId xmlns:a16="http://schemas.microsoft.com/office/drawing/2014/main" id="{EC3ED7EE-A417-4425-B87A-15DE08CB8D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7" name="Shape 5">
          <a:extLst>
            <a:ext uri="{FF2B5EF4-FFF2-40B4-BE49-F238E27FC236}">
              <a16:creationId xmlns:a16="http://schemas.microsoft.com/office/drawing/2014/main" id="{3123F1F5-E87E-4ADD-A7A6-52ADDE526C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8" name="Shape 5">
          <a:extLst>
            <a:ext uri="{FF2B5EF4-FFF2-40B4-BE49-F238E27FC236}">
              <a16:creationId xmlns:a16="http://schemas.microsoft.com/office/drawing/2014/main" id="{B7E3E816-9395-421F-BB7C-80E049832F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9" name="Shape 5">
          <a:extLst>
            <a:ext uri="{FF2B5EF4-FFF2-40B4-BE49-F238E27FC236}">
              <a16:creationId xmlns:a16="http://schemas.microsoft.com/office/drawing/2014/main" id="{9EF313F6-81D1-48B9-8627-04AC7A52B2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0" name="Shape 5">
          <a:extLst>
            <a:ext uri="{FF2B5EF4-FFF2-40B4-BE49-F238E27FC236}">
              <a16:creationId xmlns:a16="http://schemas.microsoft.com/office/drawing/2014/main" id="{0CCD6FCB-0478-44DD-9C16-6AB4ED2B05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1" name="Shape 5">
          <a:extLst>
            <a:ext uri="{FF2B5EF4-FFF2-40B4-BE49-F238E27FC236}">
              <a16:creationId xmlns:a16="http://schemas.microsoft.com/office/drawing/2014/main" id="{5E4A3474-C0FE-4BC0-A488-F7C910E00E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2" name="Shape 5">
          <a:extLst>
            <a:ext uri="{FF2B5EF4-FFF2-40B4-BE49-F238E27FC236}">
              <a16:creationId xmlns:a16="http://schemas.microsoft.com/office/drawing/2014/main" id="{00554BCF-E1BD-438B-ABC4-EDDDD24B03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3" name="Shape 5">
          <a:extLst>
            <a:ext uri="{FF2B5EF4-FFF2-40B4-BE49-F238E27FC236}">
              <a16:creationId xmlns:a16="http://schemas.microsoft.com/office/drawing/2014/main" id="{70B0B5BA-E0F9-40D4-A733-4C984A3756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4" name="Shape 5">
          <a:extLst>
            <a:ext uri="{FF2B5EF4-FFF2-40B4-BE49-F238E27FC236}">
              <a16:creationId xmlns:a16="http://schemas.microsoft.com/office/drawing/2014/main" id="{C677898E-26D3-42F9-8D4F-28EFF4364A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5" name="Shape 5">
          <a:extLst>
            <a:ext uri="{FF2B5EF4-FFF2-40B4-BE49-F238E27FC236}">
              <a16:creationId xmlns:a16="http://schemas.microsoft.com/office/drawing/2014/main" id="{122E8038-006F-4223-B44D-330DDDFA7E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6" name="Shape 5">
          <a:extLst>
            <a:ext uri="{FF2B5EF4-FFF2-40B4-BE49-F238E27FC236}">
              <a16:creationId xmlns:a16="http://schemas.microsoft.com/office/drawing/2014/main" id="{9FED23E5-7605-4371-A8A4-62B89D1AB8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7" name="Shape 5">
          <a:extLst>
            <a:ext uri="{FF2B5EF4-FFF2-40B4-BE49-F238E27FC236}">
              <a16:creationId xmlns:a16="http://schemas.microsoft.com/office/drawing/2014/main" id="{E21DE8E5-AF21-408B-B5B0-ADF6243689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8" name="Shape 5">
          <a:extLst>
            <a:ext uri="{FF2B5EF4-FFF2-40B4-BE49-F238E27FC236}">
              <a16:creationId xmlns:a16="http://schemas.microsoft.com/office/drawing/2014/main" id="{23FA86FB-8622-4C21-91E8-5E1F1625C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9" name="Shape 5">
          <a:extLst>
            <a:ext uri="{FF2B5EF4-FFF2-40B4-BE49-F238E27FC236}">
              <a16:creationId xmlns:a16="http://schemas.microsoft.com/office/drawing/2014/main" id="{7CA0DCEA-E20A-4F02-BD61-5925FE1057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0" name="Shape 5">
          <a:extLst>
            <a:ext uri="{FF2B5EF4-FFF2-40B4-BE49-F238E27FC236}">
              <a16:creationId xmlns:a16="http://schemas.microsoft.com/office/drawing/2014/main" id="{C389C58F-17F5-408B-A2E5-34D3439F85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1" name="Shape 5">
          <a:extLst>
            <a:ext uri="{FF2B5EF4-FFF2-40B4-BE49-F238E27FC236}">
              <a16:creationId xmlns:a16="http://schemas.microsoft.com/office/drawing/2014/main" id="{46B564B5-08E8-4D6E-AE96-67DBEECC58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2" name="Shape 5">
          <a:extLst>
            <a:ext uri="{FF2B5EF4-FFF2-40B4-BE49-F238E27FC236}">
              <a16:creationId xmlns:a16="http://schemas.microsoft.com/office/drawing/2014/main" id="{8AA15510-8650-40DC-9078-52257CA173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3" name="Shape 5">
          <a:extLst>
            <a:ext uri="{FF2B5EF4-FFF2-40B4-BE49-F238E27FC236}">
              <a16:creationId xmlns:a16="http://schemas.microsoft.com/office/drawing/2014/main" id="{0769403C-0084-41F8-A535-08844FFBC3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4" name="Shape 5">
          <a:extLst>
            <a:ext uri="{FF2B5EF4-FFF2-40B4-BE49-F238E27FC236}">
              <a16:creationId xmlns:a16="http://schemas.microsoft.com/office/drawing/2014/main" id="{F5C41507-AFEE-48CB-A657-49D104F65D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5" name="Shape 5">
          <a:extLst>
            <a:ext uri="{FF2B5EF4-FFF2-40B4-BE49-F238E27FC236}">
              <a16:creationId xmlns:a16="http://schemas.microsoft.com/office/drawing/2014/main" id="{C5B34820-403E-4D53-90E8-66039E44DE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6" name="Shape 5">
          <a:extLst>
            <a:ext uri="{FF2B5EF4-FFF2-40B4-BE49-F238E27FC236}">
              <a16:creationId xmlns:a16="http://schemas.microsoft.com/office/drawing/2014/main" id="{75DFA58F-E35C-4C0F-B895-4FD14AF195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7" name="Shape 5">
          <a:extLst>
            <a:ext uri="{FF2B5EF4-FFF2-40B4-BE49-F238E27FC236}">
              <a16:creationId xmlns:a16="http://schemas.microsoft.com/office/drawing/2014/main" id="{131996E3-4ADB-4AD6-9F71-E0201E3206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8" name="Shape 5">
          <a:extLst>
            <a:ext uri="{FF2B5EF4-FFF2-40B4-BE49-F238E27FC236}">
              <a16:creationId xmlns:a16="http://schemas.microsoft.com/office/drawing/2014/main" id="{4EA102F4-8683-4F98-9E78-C4AA3B001C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9" name="Shape 5">
          <a:extLst>
            <a:ext uri="{FF2B5EF4-FFF2-40B4-BE49-F238E27FC236}">
              <a16:creationId xmlns:a16="http://schemas.microsoft.com/office/drawing/2014/main" id="{DCD3D692-9F88-4A86-AA9A-B23BE272A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0" name="Shape 5">
          <a:extLst>
            <a:ext uri="{FF2B5EF4-FFF2-40B4-BE49-F238E27FC236}">
              <a16:creationId xmlns:a16="http://schemas.microsoft.com/office/drawing/2014/main" id="{06AE2EE8-42B9-49C2-881B-8BB245D8BD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1" name="Shape 5">
          <a:extLst>
            <a:ext uri="{FF2B5EF4-FFF2-40B4-BE49-F238E27FC236}">
              <a16:creationId xmlns:a16="http://schemas.microsoft.com/office/drawing/2014/main" id="{D4EA3360-B0C4-4B11-9A01-2E78AC1B11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2" name="Shape 5">
          <a:extLst>
            <a:ext uri="{FF2B5EF4-FFF2-40B4-BE49-F238E27FC236}">
              <a16:creationId xmlns:a16="http://schemas.microsoft.com/office/drawing/2014/main" id="{E339884A-0DC4-441C-971E-B3856C4EE5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3" name="Shape 5">
          <a:extLst>
            <a:ext uri="{FF2B5EF4-FFF2-40B4-BE49-F238E27FC236}">
              <a16:creationId xmlns:a16="http://schemas.microsoft.com/office/drawing/2014/main" id="{CB0D37C4-C820-44DE-A057-858207C19A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4" name="Shape 5">
          <a:extLst>
            <a:ext uri="{FF2B5EF4-FFF2-40B4-BE49-F238E27FC236}">
              <a16:creationId xmlns:a16="http://schemas.microsoft.com/office/drawing/2014/main" id="{E4BB17FA-FAEF-4211-8500-D79452481E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5" name="Shape 5">
          <a:extLst>
            <a:ext uri="{FF2B5EF4-FFF2-40B4-BE49-F238E27FC236}">
              <a16:creationId xmlns:a16="http://schemas.microsoft.com/office/drawing/2014/main" id="{F256CFA0-B2B2-48E8-B288-D5FF4BF585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6" name="Shape 5">
          <a:extLst>
            <a:ext uri="{FF2B5EF4-FFF2-40B4-BE49-F238E27FC236}">
              <a16:creationId xmlns:a16="http://schemas.microsoft.com/office/drawing/2014/main" id="{015196B2-FA55-497C-8330-214A43FEBD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7" name="Shape 5">
          <a:extLst>
            <a:ext uri="{FF2B5EF4-FFF2-40B4-BE49-F238E27FC236}">
              <a16:creationId xmlns:a16="http://schemas.microsoft.com/office/drawing/2014/main" id="{ECBFA3B2-B10F-42C1-943A-67C4649C8E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8" name="Shape 5">
          <a:extLst>
            <a:ext uri="{FF2B5EF4-FFF2-40B4-BE49-F238E27FC236}">
              <a16:creationId xmlns:a16="http://schemas.microsoft.com/office/drawing/2014/main" id="{1491792E-2B3E-44BD-BEE9-A76A3002F3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9" name="Shape 5">
          <a:extLst>
            <a:ext uri="{FF2B5EF4-FFF2-40B4-BE49-F238E27FC236}">
              <a16:creationId xmlns:a16="http://schemas.microsoft.com/office/drawing/2014/main" id="{BC6434A8-DF23-45DE-AF52-F2488E1C3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30" name="Shape 5">
          <a:extLst>
            <a:ext uri="{FF2B5EF4-FFF2-40B4-BE49-F238E27FC236}">
              <a16:creationId xmlns:a16="http://schemas.microsoft.com/office/drawing/2014/main" id="{4CBABC05-E5DC-4830-A035-16A1EF9FD9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31" name="Shape 5">
          <a:extLst>
            <a:ext uri="{FF2B5EF4-FFF2-40B4-BE49-F238E27FC236}">
              <a16:creationId xmlns:a16="http://schemas.microsoft.com/office/drawing/2014/main" id="{699362F8-F24B-43DA-B890-5472BE3D57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332" name="Shape 6">
          <a:extLst>
            <a:ext uri="{FF2B5EF4-FFF2-40B4-BE49-F238E27FC236}">
              <a16:creationId xmlns:a16="http://schemas.microsoft.com/office/drawing/2014/main" id="{1712C2CD-0862-454D-9143-F82C9399CD7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333" name="Shape 6">
          <a:extLst>
            <a:ext uri="{FF2B5EF4-FFF2-40B4-BE49-F238E27FC236}">
              <a16:creationId xmlns:a16="http://schemas.microsoft.com/office/drawing/2014/main" id="{615284F1-D811-4406-AB20-72C8C5963DA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4" name="Shape 4">
          <a:extLst>
            <a:ext uri="{FF2B5EF4-FFF2-40B4-BE49-F238E27FC236}">
              <a16:creationId xmlns:a16="http://schemas.microsoft.com/office/drawing/2014/main" id="{8426EA93-D186-4F62-A15D-E01FC7888B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5" name="Shape 4">
          <a:extLst>
            <a:ext uri="{FF2B5EF4-FFF2-40B4-BE49-F238E27FC236}">
              <a16:creationId xmlns:a16="http://schemas.microsoft.com/office/drawing/2014/main" id="{54D9EBAD-877E-4B10-A127-ABC6A03F87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6" name="Shape 4">
          <a:extLst>
            <a:ext uri="{FF2B5EF4-FFF2-40B4-BE49-F238E27FC236}">
              <a16:creationId xmlns:a16="http://schemas.microsoft.com/office/drawing/2014/main" id="{11783EC6-A9C8-4FD4-9CE1-E03DBDFC4A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7" name="Shape 4">
          <a:extLst>
            <a:ext uri="{FF2B5EF4-FFF2-40B4-BE49-F238E27FC236}">
              <a16:creationId xmlns:a16="http://schemas.microsoft.com/office/drawing/2014/main" id="{1F718D0C-8DDB-465D-9A09-35940D06EEF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8" name="Shape 4">
          <a:extLst>
            <a:ext uri="{FF2B5EF4-FFF2-40B4-BE49-F238E27FC236}">
              <a16:creationId xmlns:a16="http://schemas.microsoft.com/office/drawing/2014/main" id="{D23B49F9-53AA-470A-B63F-F9E8CB415D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9" name="Shape 4">
          <a:extLst>
            <a:ext uri="{FF2B5EF4-FFF2-40B4-BE49-F238E27FC236}">
              <a16:creationId xmlns:a16="http://schemas.microsoft.com/office/drawing/2014/main" id="{6C6C747C-813A-4AE7-9915-0074E890AB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0" name="Shape 4">
          <a:extLst>
            <a:ext uri="{FF2B5EF4-FFF2-40B4-BE49-F238E27FC236}">
              <a16:creationId xmlns:a16="http://schemas.microsoft.com/office/drawing/2014/main" id="{006EED3A-F775-47D4-B821-9E190F729D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1" name="Shape 4">
          <a:extLst>
            <a:ext uri="{FF2B5EF4-FFF2-40B4-BE49-F238E27FC236}">
              <a16:creationId xmlns:a16="http://schemas.microsoft.com/office/drawing/2014/main" id="{A8BD73D7-548C-48DE-9221-FAF81258D5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2" name="Shape 4">
          <a:extLst>
            <a:ext uri="{FF2B5EF4-FFF2-40B4-BE49-F238E27FC236}">
              <a16:creationId xmlns:a16="http://schemas.microsoft.com/office/drawing/2014/main" id="{FEDE215A-D87B-46E7-9B9F-6B27E6D003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3" name="Shape 4">
          <a:extLst>
            <a:ext uri="{FF2B5EF4-FFF2-40B4-BE49-F238E27FC236}">
              <a16:creationId xmlns:a16="http://schemas.microsoft.com/office/drawing/2014/main" id="{A8D07BD3-BAD1-418F-B832-BED5FF2C2E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4" name="Shape 4">
          <a:extLst>
            <a:ext uri="{FF2B5EF4-FFF2-40B4-BE49-F238E27FC236}">
              <a16:creationId xmlns:a16="http://schemas.microsoft.com/office/drawing/2014/main" id="{92661236-0CFE-4FB0-BC78-D79E179EEB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5" name="Shape 4">
          <a:extLst>
            <a:ext uri="{FF2B5EF4-FFF2-40B4-BE49-F238E27FC236}">
              <a16:creationId xmlns:a16="http://schemas.microsoft.com/office/drawing/2014/main" id="{31AA6DBF-B7ED-4EED-B663-5C5C8467534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6" name="Shape 4">
          <a:extLst>
            <a:ext uri="{FF2B5EF4-FFF2-40B4-BE49-F238E27FC236}">
              <a16:creationId xmlns:a16="http://schemas.microsoft.com/office/drawing/2014/main" id="{98A346AA-B374-446A-9786-CF6E9E8EB4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7" name="Shape 4">
          <a:extLst>
            <a:ext uri="{FF2B5EF4-FFF2-40B4-BE49-F238E27FC236}">
              <a16:creationId xmlns:a16="http://schemas.microsoft.com/office/drawing/2014/main" id="{5CD3AB41-6A6F-446E-ABA5-432FDC68D0F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8" name="Shape 4">
          <a:extLst>
            <a:ext uri="{FF2B5EF4-FFF2-40B4-BE49-F238E27FC236}">
              <a16:creationId xmlns:a16="http://schemas.microsoft.com/office/drawing/2014/main" id="{A5399AFC-CFC2-46F5-991D-789A411AF04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49" name="Shape 5">
          <a:extLst>
            <a:ext uri="{FF2B5EF4-FFF2-40B4-BE49-F238E27FC236}">
              <a16:creationId xmlns:a16="http://schemas.microsoft.com/office/drawing/2014/main" id="{1DD1333D-B183-4C67-81B3-82B3AC65DB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0" name="Shape 5">
          <a:extLst>
            <a:ext uri="{FF2B5EF4-FFF2-40B4-BE49-F238E27FC236}">
              <a16:creationId xmlns:a16="http://schemas.microsoft.com/office/drawing/2014/main" id="{01879B93-D874-4141-8983-2FA6F482D4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1" name="Shape 5">
          <a:extLst>
            <a:ext uri="{FF2B5EF4-FFF2-40B4-BE49-F238E27FC236}">
              <a16:creationId xmlns:a16="http://schemas.microsoft.com/office/drawing/2014/main" id="{595D4F33-F859-453C-BF73-105880089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2" name="Shape 5">
          <a:extLst>
            <a:ext uri="{FF2B5EF4-FFF2-40B4-BE49-F238E27FC236}">
              <a16:creationId xmlns:a16="http://schemas.microsoft.com/office/drawing/2014/main" id="{E7AB3050-2AA6-43A3-83E0-8F04BCA892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3" name="Shape 5">
          <a:extLst>
            <a:ext uri="{FF2B5EF4-FFF2-40B4-BE49-F238E27FC236}">
              <a16:creationId xmlns:a16="http://schemas.microsoft.com/office/drawing/2014/main" id="{C97C765E-77C7-4104-B536-70D586C9F7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4" name="Shape 5">
          <a:extLst>
            <a:ext uri="{FF2B5EF4-FFF2-40B4-BE49-F238E27FC236}">
              <a16:creationId xmlns:a16="http://schemas.microsoft.com/office/drawing/2014/main" id="{FDCD2FD7-B2B8-458F-8267-B1C7584B52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5" name="Shape 5">
          <a:extLst>
            <a:ext uri="{FF2B5EF4-FFF2-40B4-BE49-F238E27FC236}">
              <a16:creationId xmlns:a16="http://schemas.microsoft.com/office/drawing/2014/main" id="{DEFF5831-D375-4517-9BF2-D28079415E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6" name="Shape 5">
          <a:extLst>
            <a:ext uri="{FF2B5EF4-FFF2-40B4-BE49-F238E27FC236}">
              <a16:creationId xmlns:a16="http://schemas.microsoft.com/office/drawing/2014/main" id="{07CA0FBE-701B-48B8-86C1-BE52C0CFA1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7" name="Shape 5">
          <a:extLst>
            <a:ext uri="{FF2B5EF4-FFF2-40B4-BE49-F238E27FC236}">
              <a16:creationId xmlns:a16="http://schemas.microsoft.com/office/drawing/2014/main" id="{807B1323-A6EA-429F-9630-14134A6B8F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8" name="Shape 5">
          <a:extLst>
            <a:ext uri="{FF2B5EF4-FFF2-40B4-BE49-F238E27FC236}">
              <a16:creationId xmlns:a16="http://schemas.microsoft.com/office/drawing/2014/main" id="{E460F5F4-47B0-4CD6-A50B-3E3A674054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9" name="Shape 5">
          <a:extLst>
            <a:ext uri="{FF2B5EF4-FFF2-40B4-BE49-F238E27FC236}">
              <a16:creationId xmlns:a16="http://schemas.microsoft.com/office/drawing/2014/main" id="{1DE0EC4D-0066-481F-BA4C-20A15DC73B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0" name="Shape 5">
          <a:extLst>
            <a:ext uri="{FF2B5EF4-FFF2-40B4-BE49-F238E27FC236}">
              <a16:creationId xmlns:a16="http://schemas.microsoft.com/office/drawing/2014/main" id="{90278DDD-15C8-47EE-9665-29FC5B221C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1" name="Shape 5">
          <a:extLst>
            <a:ext uri="{FF2B5EF4-FFF2-40B4-BE49-F238E27FC236}">
              <a16:creationId xmlns:a16="http://schemas.microsoft.com/office/drawing/2014/main" id="{63E21ADD-0F4F-4BAD-A93A-4CCFB1C93D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2" name="Shape 5">
          <a:extLst>
            <a:ext uri="{FF2B5EF4-FFF2-40B4-BE49-F238E27FC236}">
              <a16:creationId xmlns:a16="http://schemas.microsoft.com/office/drawing/2014/main" id="{ED7F2701-9737-4094-8265-75FBD6898B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3" name="Shape 5">
          <a:extLst>
            <a:ext uri="{FF2B5EF4-FFF2-40B4-BE49-F238E27FC236}">
              <a16:creationId xmlns:a16="http://schemas.microsoft.com/office/drawing/2014/main" id="{08EA8D7C-843A-413C-8055-15AA56940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4" name="Shape 5">
          <a:extLst>
            <a:ext uri="{FF2B5EF4-FFF2-40B4-BE49-F238E27FC236}">
              <a16:creationId xmlns:a16="http://schemas.microsoft.com/office/drawing/2014/main" id="{D020EF15-8979-4226-9F36-23B7495C41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5" name="Shape 4">
          <a:extLst>
            <a:ext uri="{FF2B5EF4-FFF2-40B4-BE49-F238E27FC236}">
              <a16:creationId xmlns:a16="http://schemas.microsoft.com/office/drawing/2014/main" id="{15318695-0E55-4FF7-8CCA-7B33C14C8B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6" name="Shape 4">
          <a:extLst>
            <a:ext uri="{FF2B5EF4-FFF2-40B4-BE49-F238E27FC236}">
              <a16:creationId xmlns:a16="http://schemas.microsoft.com/office/drawing/2014/main" id="{B44C1795-09D0-448D-ADAC-224015DAD8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7" name="Shape 4">
          <a:extLst>
            <a:ext uri="{FF2B5EF4-FFF2-40B4-BE49-F238E27FC236}">
              <a16:creationId xmlns:a16="http://schemas.microsoft.com/office/drawing/2014/main" id="{8A947DED-D2E8-498E-B28C-D5E4FC0986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8" name="Shape 4">
          <a:extLst>
            <a:ext uri="{FF2B5EF4-FFF2-40B4-BE49-F238E27FC236}">
              <a16:creationId xmlns:a16="http://schemas.microsoft.com/office/drawing/2014/main" id="{FFC45A3A-5EB8-4E7E-89C6-89CEA4C90C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9" name="Shape 4">
          <a:extLst>
            <a:ext uri="{FF2B5EF4-FFF2-40B4-BE49-F238E27FC236}">
              <a16:creationId xmlns:a16="http://schemas.microsoft.com/office/drawing/2014/main" id="{3095E9CB-FA61-483D-9668-57F671ACA5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0" name="Shape 4">
          <a:extLst>
            <a:ext uri="{FF2B5EF4-FFF2-40B4-BE49-F238E27FC236}">
              <a16:creationId xmlns:a16="http://schemas.microsoft.com/office/drawing/2014/main" id="{E4E730B3-B287-44EA-8143-38FAAFDA2A0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1" name="Shape 4">
          <a:extLst>
            <a:ext uri="{FF2B5EF4-FFF2-40B4-BE49-F238E27FC236}">
              <a16:creationId xmlns:a16="http://schemas.microsoft.com/office/drawing/2014/main" id="{F0F7DB2F-28DD-4C16-BA0B-604714EA65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2" name="Shape 4">
          <a:extLst>
            <a:ext uri="{FF2B5EF4-FFF2-40B4-BE49-F238E27FC236}">
              <a16:creationId xmlns:a16="http://schemas.microsoft.com/office/drawing/2014/main" id="{2BCA39B9-EC08-4B01-A3E3-A213BD5041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3" name="Shape 4">
          <a:extLst>
            <a:ext uri="{FF2B5EF4-FFF2-40B4-BE49-F238E27FC236}">
              <a16:creationId xmlns:a16="http://schemas.microsoft.com/office/drawing/2014/main" id="{3904E288-CEDA-4655-BE69-DB9390453C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4" name="Shape 4">
          <a:extLst>
            <a:ext uri="{FF2B5EF4-FFF2-40B4-BE49-F238E27FC236}">
              <a16:creationId xmlns:a16="http://schemas.microsoft.com/office/drawing/2014/main" id="{3133F515-F778-402E-88D7-C8F2CDD9C77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5" name="Shape 4">
          <a:extLst>
            <a:ext uri="{FF2B5EF4-FFF2-40B4-BE49-F238E27FC236}">
              <a16:creationId xmlns:a16="http://schemas.microsoft.com/office/drawing/2014/main" id="{97AA032F-E564-4C8D-AD3F-121DE1BD62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6" name="Shape 4">
          <a:extLst>
            <a:ext uri="{FF2B5EF4-FFF2-40B4-BE49-F238E27FC236}">
              <a16:creationId xmlns:a16="http://schemas.microsoft.com/office/drawing/2014/main" id="{3EE23C52-F837-4D10-BF98-33135E6BC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7" name="Shape 4">
          <a:extLst>
            <a:ext uri="{FF2B5EF4-FFF2-40B4-BE49-F238E27FC236}">
              <a16:creationId xmlns:a16="http://schemas.microsoft.com/office/drawing/2014/main" id="{8CE2075C-FDA7-4115-9088-5347CDF113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8" name="Shape 4">
          <a:extLst>
            <a:ext uri="{FF2B5EF4-FFF2-40B4-BE49-F238E27FC236}">
              <a16:creationId xmlns:a16="http://schemas.microsoft.com/office/drawing/2014/main" id="{A41847E8-FFF4-4205-A354-D10E10676B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9" name="Shape 4">
          <a:extLst>
            <a:ext uri="{FF2B5EF4-FFF2-40B4-BE49-F238E27FC236}">
              <a16:creationId xmlns:a16="http://schemas.microsoft.com/office/drawing/2014/main" id="{9E1598D5-0000-4497-89A4-B168402388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0" name="Shape 5">
          <a:extLst>
            <a:ext uri="{FF2B5EF4-FFF2-40B4-BE49-F238E27FC236}">
              <a16:creationId xmlns:a16="http://schemas.microsoft.com/office/drawing/2014/main" id="{6A71B730-37DF-4735-B3BB-BEE47A60B1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1" name="Shape 5">
          <a:extLst>
            <a:ext uri="{FF2B5EF4-FFF2-40B4-BE49-F238E27FC236}">
              <a16:creationId xmlns:a16="http://schemas.microsoft.com/office/drawing/2014/main" id="{CCA6A4FE-5938-4031-8320-9DD38E4854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2" name="Shape 5">
          <a:extLst>
            <a:ext uri="{FF2B5EF4-FFF2-40B4-BE49-F238E27FC236}">
              <a16:creationId xmlns:a16="http://schemas.microsoft.com/office/drawing/2014/main" id="{1EBC98B2-062C-4B69-A7D2-DFBB4F230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3" name="Shape 5">
          <a:extLst>
            <a:ext uri="{FF2B5EF4-FFF2-40B4-BE49-F238E27FC236}">
              <a16:creationId xmlns:a16="http://schemas.microsoft.com/office/drawing/2014/main" id="{0736E5D1-F331-4EA9-81B6-03010235D4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4" name="Shape 5">
          <a:extLst>
            <a:ext uri="{FF2B5EF4-FFF2-40B4-BE49-F238E27FC236}">
              <a16:creationId xmlns:a16="http://schemas.microsoft.com/office/drawing/2014/main" id="{6090F0FD-93F1-4F4E-900A-478F8CD1ED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5" name="Shape 5">
          <a:extLst>
            <a:ext uri="{FF2B5EF4-FFF2-40B4-BE49-F238E27FC236}">
              <a16:creationId xmlns:a16="http://schemas.microsoft.com/office/drawing/2014/main" id="{1588981E-FA51-4D5A-9E23-443C0C8A9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6" name="Shape 5">
          <a:extLst>
            <a:ext uri="{FF2B5EF4-FFF2-40B4-BE49-F238E27FC236}">
              <a16:creationId xmlns:a16="http://schemas.microsoft.com/office/drawing/2014/main" id="{0428C265-56B8-40E0-8CE8-583222CADE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7" name="Shape 5">
          <a:extLst>
            <a:ext uri="{FF2B5EF4-FFF2-40B4-BE49-F238E27FC236}">
              <a16:creationId xmlns:a16="http://schemas.microsoft.com/office/drawing/2014/main" id="{D9199FDB-5043-461B-BE46-32AF4499A0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8" name="Shape 5">
          <a:extLst>
            <a:ext uri="{FF2B5EF4-FFF2-40B4-BE49-F238E27FC236}">
              <a16:creationId xmlns:a16="http://schemas.microsoft.com/office/drawing/2014/main" id="{6B502956-09C7-468F-A316-5F1A5565E5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9" name="Shape 5">
          <a:extLst>
            <a:ext uri="{FF2B5EF4-FFF2-40B4-BE49-F238E27FC236}">
              <a16:creationId xmlns:a16="http://schemas.microsoft.com/office/drawing/2014/main" id="{DEE3167D-DA42-41AE-818B-2BB7C95AC0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0" name="Shape 5">
          <a:extLst>
            <a:ext uri="{FF2B5EF4-FFF2-40B4-BE49-F238E27FC236}">
              <a16:creationId xmlns:a16="http://schemas.microsoft.com/office/drawing/2014/main" id="{3FBC6619-5AF7-4D2E-A0F3-21C881227F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1" name="Shape 5">
          <a:extLst>
            <a:ext uri="{FF2B5EF4-FFF2-40B4-BE49-F238E27FC236}">
              <a16:creationId xmlns:a16="http://schemas.microsoft.com/office/drawing/2014/main" id="{4D429A1B-FD30-4890-8870-22E6838867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2" name="Shape 5">
          <a:extLst>
            <a:ext uri="{FF2B5EF4-FFF2-40B4-BE49-F238E27FC236}">
              <a16:creationId xmlns:a16="http://schemas.microsoft.com/office/drawing/2014/main" id="{470E945A-4450-423B-AA3E-91115CACBA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3" name="Shape 5">
          <a:extLst>
            <a:ext uri="{FF2B5EF4-FFF2-40B4-BE49-F238E27FC236}">
              <a16:creationId xmlns:a16="http://schemas.microsoft.com/office/drawing/2014/main" id="{FDDA827D-5AD9-43C4-93EE-A1206F75F6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4" name="Shape 5">
          <a:extLst>
            <a:ext uri="{FF2B5EF4-FFF2-40B4-BE49-F238E27FC236}">
              <a16:creationId xmlns:a16="http://schemas.microsoft.com/office/drawing/2014/main" id="{2B1B9941-73B0-4B17-A505-7035E1D343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5" name="Shape 5">
          <a:extLst>
            <a:ext uri="{FF2B5EF4-FFF2-40B4-BE49-F238E27FC236}">
              <a16:creationId xmlns:a16="http://schemas.microsoft.com/office/drawing/2014/main" id="{3232D1EE-B3B0-44D5-868C-8077D29BC3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6" name="Shape 4">
          <a:extLst>
            <a:ext uri="{FF2B5EF4-FFF2-40B4-BE49-F238E27FC236}">
              <a16:creationId xmlns:a16="http://schemas.microsoft.com/office/drawing/2014/main" id="{31068C59-A2F8-4398-9ED0-02E6C1B8E37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7" name="Shape 4">
          <a:extLst>
            <a:ext uri="{FF2B5EF4-FFF2-40B4-BE49-F238E27FC236}">
              <a16:creationId xmlns:a16="http://schemas.microsoft.com/office/drawing/2014/main" id="{B63F65CE-923F-42CD-854F-502065EC885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8" name="Shape 4">
          <a:extLst>
            <a:ext uri="{FF2B5EF4-FFF2-40B4-BE49-F238E27FC236}">
              <a16:creationId xmlns:a16="http://schemas.microsoft.com/office/drawing/2014/main" id="{F0B6CEB5-4806-4AD2-9C8B-D794D56297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9" name="Shape 4">
          <a:extLst>
            <a:ext uri="{FF2B5EF4-FFF2-40B4-BE49-F238E27FC236}">
              <a16:creationId xmlns:a16="http://schemas.microsoft.com/office/drawing/2014/main" id="{49003725-B779-4983-AC5D-34164CD5E1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0" name="Shape 4">
          <a:extLst>
            <a:ext uri="{FF2B5EF4-FFF2-40B4-BE49-F238E27FC236}">
              <a16:creationId xmlns:a16="http://schemas.microsoft.com/office/drawing/2014/main" id="{01EF0757-9999-404F-A117-6A28D4AAC8B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1" name="Shape 4">
          <a:extLst>
            <a:ext uri="{FF2B5EF4-FFF2-40B4-BE49-F238E27FC236}">
              <a16:creationId xmlns:a16="http://schemas.microsoft.com/office/drawing/2014/main" id="{86ED9774-BFCA-4D51-9633-2AB541121C9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2" name="Shape 4">
          <a:extLst>
            <a:ext uri="{FF2B5EF4-FFF2-40B4-BE49-F238E27FC236}">
              <a16:creationId xmlns:a16="http://schemas.microsoft.com/office/drawing/2014/main" id="{A98FF284-5AB6-45A9-A83A-A127D78727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3" name="Shape 4">
          <a:extLst>
            <a:ext uri="{FF2B5EF4-FFF2-40B4-BE49-F238E27FC236}">
              <a16:creationId xmlns:a16="http://schemas.microsoft.com/office/drawing/2014/main" id="{2A8670D8-94D3-4903-B6EA-3FBFCCD4E1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4" name="Shape 4">
          <a:extLst>
            <a:ext uri="{FF2B5EF4-FFF2-40B4-BE49-F238E27FC236}">
              <a16:creationId xmlns:a16="http://schemas.microsoft.com/office/drawing/2014/main" id="{1EA3D112-A965-4859-81F3-A8A4B190DE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5" name="Shape 4">
          <a:extLst>
            <a:ext uri="{FF2B5EF4-FFF2-40B4-BE49-F238E27FC236}">
              <a16:creationId xmlns:a16="http://schemas.microsoft.com/office/drawing/2014/main" id="{8263584B-7F11-478A-92A2-34593D818F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6" name="Shape 4">
          <a:extLst>
            <a:ext uri="{FF2B5EF4-FFF2-40B4-BE49-F238E27FC236}">
              <a16:creationId xmlns:a16="http://schemas.microsoft.com/office/drawing/2014/main" id="{5E4A45EA-F48B-420D-A99F-794F5471F9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7" name="Shape 4">
          <a:extLst>
            <a:ext uri="{FF2B5EF4-FFF2-40B4-BE49-F238E27FC236}">
              <a16:creationId xmlns:a16="http://schemas.microsoft.com/office/drawing/2014/main" id="{8573E294-509D-4209-B751-B931C4B1BC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8" name="Shape 4">
          <a:extLst>
            <a:ext uri="{FF2B5EF4-FFF2-40B4-BE49-F238E27FC236}">
              <a16:creationId xmlns:a16="http://schemas.microsoft.com/office/drawing/2014/main" id="{2D370368-0BB9-438A-A684-554BDD029B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9" name="Shape 4">
          <a:extLst>
            <a:ext uri="{FF2B5EF4-FFF2-40B4-BE49-F238E27FC236}">
              <a16:creationId xmlns:a16="http://schemas.microsoft.com/office/drawing/2014/main" id="{B1D30C9D-7517-4F66-A061-7BF0FF060F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10" name="Shape 4">
          <a:extLst>
            <a:ext uri="{FF2B5EF4-FFF2-40B4-BE49-F238E27FC236}">
              <a16:creationId xmlns:a16="http://schemas.microsoft.com/office/drawing/2014/main" id="{F43B54E0-5075-4932-B143-44B0FED9CF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1" name="Shape 5">
          <a:extLst>
            <a:ext uri="{FF2B5EF4-FFF2-40B4-BE49-F238E27FC236}">
              <a16:creationId xmlns:a16="http://schemas.microsoft.com/office/drawing/2014/main" id="{A32A3AE6-E011-4005-A629-6DAD65E2B3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2" name="Shape 5">
          <a:extLst>
            <a:ext uri="{FF2B5EF4-FFF2-40B4-BE49-F238E27FC236}">
              <a16:creationId xmlns:a16="http://schemas.microsoft.com/office/drawing/2014/main" id="{DE57F36B-5459-43A7-9782-F855599BBE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3" name="Shape 5">
          <a:extLst>
            <a:ext uri="{FF2B5EF4-FFF2-40B4-BE49-F238E27FC236}">
              <a16:creationId xmlns:a16="http://schemas.microsoft.com/office/drawing/2014/main" id="{76B998AD-C8B0-4526-9422-2DEF56D239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4" name="Shape 5">
          <a:extLst>
            <a:ext uri="{FF2B5EF4-FFF2-40B4-BE49-F238E27FC236}">
              <a16:creationId xmlns:a16="http://schemas.microsoft.com/office/drawing/2014/main" id="{FD81E92D-F5D3-41F8-9B19-DFFF84756A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5" name="Shape 5">
          <a:extLst>
            <a:ext uri="{FF2B5EF4-FFF2-40B4-BE49-F238E27FC236}">
              <a16:creationId xmlns:a16="http://schemas.microsoft.com/office/drawing/2014/main" id="{330519D4-8148-4863-AFC8-32BF69E11B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6" name="Shape 5">
          <a:extLst>
            <a:ext uri="{FF2B5EF4-FFF2-40B4-BE49-F238E27FC236}">
              <a16:creationId xmlns:a16="http://schemas.microsoft.com/office/drawing/2014/main" id="{842D9DA4-F5CE-4B87-9EE0-07DBE107DD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7" name="Shape 5">
          <a:extLst>
            <a:ext uri="{FF2B5EF4-FFF2-40B4-BE49-F238E27FC236}">
              <a16:creationId xmlns:a16="http://schemas.microsoft.com/office/drawing/2014/main" id="{D3EE619E-CB61-449D-8E71-8A4A5153B6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8" name="Shape 5">
          <a:extLst>
            <a:ext uri="{FF2B5EF4-FFF2-40B4-BE49-F238E27FC236}">
              <a16:creationId xmlns:a16="http://schemas.microsoft.com/office/drawing/2014/main" id="{497F3F6B-CA96-425A-8187-8D5A944E15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9" name="Shape 5">
          <a:extLst>
            <a:ext uri="{FF2B5EF4-FFF2-40B4-BE49-F238E27FC236}">
              <a16:creationId xmlns:a16="http://schemas.microsoft.com/office/drawing/2014/main" id="{B81ACB57-B037-4107-845A-9875351941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0" name="Shape 5">
          <a:extLst>
            <a:ext uri="{FF2B5EF4-FFF2-40B4-BE49-F238E27FC236}">
              <a16:creationId xmlns:a16="http://schemas.microsoft.com/office/drawing/2014/main" id="{0BFB6F34-7FEB-4CB3-9CAB-96B475DA32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1" name="Shape 5">
          <a:extLst>
            <a:ext uri="{FF2B5EF4-FFF2-40B4-BE49-F238E27FC236}">
              <a16:creationId xmlns:a16="http://schemas.microsoft.com/office/drawing/2014/main" id="{551865F3-33DC-47D0-B696-F410C7E4E9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2" name="Shape 5">
          <a:extLst>
            <a:ext uri="{FF2B5EF4-FFF2-40B4-BE49-F238E27FC236}">
              <a16:creationId xmlns:a16="http://schemas.microsoft.com/office/drawing/2014/main" id="{144D4AE4-E8F7-4D04-85CF-2F34B81A97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3" name="Shape 5">
          <a:extLst>
            <a:ext uri="{FF2B5EF4-FFF2-40B4-BE49-F238E27FC236}">
              <a16:creationId xmlns:a16="http://schemas.microsoft.com/office/drawing/2014/main" id="{B6E888C8-DCA8-4EE5-8355-9C14C27B73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424" name="Shape 6">
          <a:extLst>
            <a:ext uri="{FF2B5EF4-FFF2-40B4-BE49-F238E27FC236}">
              <a16:creationId xmlns:a16="http://schemas.microsoft.com/office/drawing/2014/main" id="{25F23F2A-3AD2-4274-BB73-DF7E5002969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425" name="Shape 6">
          <a:extLst>
            <a:ext uri="{FF2B5EF4-FFF2-40B4-BE49-F238E27FC236}">
              <a16:creationId xmlns:a16="http://schemas.microsoft.com/office/drawing/2014/main" id="{3FC62AAE-B91B-4E69-A0B6-DB8F5058EC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6" name="Shape 4">
          <a:extLst>
            <a:ext uri="{FF2B5EF4-FFF2-40B4-BE49-F238E27FC236}">
              <a16:creationId xmlns:a16="http://schemas.microsoft.com/office/drawing/2014/main" id="{149DCC49-16C3-4830-BAF5-FB5B9260BA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7" name="Shape 4">
          <a:extLst>
            <a:ext uri="{FF2B5EF4-FFF2-40B4-BE49-F238E27FC236}">
              <a16:creationId xmlns:a16="http://schemas.microsoft.com/office/drawing/2014/main" id="{63F37133-377C-4851-8DAD-7180EC12CE2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8" name="Shape 4">
          <a:extLst>
            <a:ext uri="{FF2B5EF4-FFF2-40B4-BE49-F238E27FC236}">
              <a16:creationId xmlns:a16="http://schemas.microsoft.com/office/drawing/2014/main" id="{700600C7-9659-48B5-AF5D-7B00E102FD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9" name="Shape 4">
          <a:extLst>
            <a:ext uri="{FF2B5EF4-FFF2-40B4-BE49-F238E27FC236}">
              <a16:creationId xmlns:a16="http://schemas.microsoft.com/office/drawing/2014/main" id="{6D0B60C5-9D4D-4439-B30C-EAA8E94DF2C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0" name="Shape 4">
          <a:extLst>
            <a:ext uri="{FF2B5EF4-FFF2-40B4-BE49-F238E27FC236}">
              <a16:creationId xmlns:a16="http://schemas.microsoft.com/office/drawing/2014/main" id="{A46C90A3-C13B-4271-AC2E-C6DBC5FBE0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1" name="Shape 4">
          <a:extLst>
            <a:ext uri="{FF2B5EF4-FFF2-40B4-BE49-F238E27FC236}">
              <a16:creationId xmlns:a16="http://schemas.microsoft.com/office/drawing/2014/main" id="{3DA4D749-FD43-4A9F-856A-BD053ACE49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2" name="Shape 4">
          <a:extLst>
            <a:ext uri="{FF2B5EF4-FFF2-40B4-BE49-F238E27FC236}">
              <a16:creationId xmlns:a16="http://schemas.microsoft.com/office/drawing/2014/main" id="{B8070A2F-67EE-4F56-81F5-A24B47DFBB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3" name="Shape 4">
          <a:extLst>
            <a:ext uri="{FF2B5EF4-FFF2-40B4-BE49-F238E27FC236}">
              <a16:creationId xmlns:a16="http://schemas.microsoft.com/office/drawing/2014/main" id="{36F30557-C11F-440F-A727-9C873423AD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4" name="Shape 4">
          <a:extLst>
            <a:ext uri="{FF2B5EF4-FFF2-40B4-BE49-F238E27FC236}">
              <a16:creationId xmlns:a16="http://schemas.microsoft.com/office/drawing/2014/main" id="{661B2E0D-FCFC-4120-B613-4552C46855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5" name="Shape 4">
          <a:extLst>
            <a:ext uri="{FF2B5EF4-FFF2-40B4-BE49-F238E27FC236}">
              <a16:creationId xmlns:a16="http://schemas.microsoft.com/office/drawing/2014/main" id="{B391B2BF-D133-4E0E-BAA2-2C698E30D4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6" name="Shape 4">
          <a:extLst>
            <a:ext uri="{FF2B5EF4-FFF2-40B4-BE49-F238E27FC236}">
              <a16:creationId xmlns:a16="http://schemas.microsoft.com/office/drawing/2014/main" id="{7FD7F016-AE15-421E-9543-ED293DD72E7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7" name="Shape 4">
          <a:extLst>
            <a:ext uri="{FF2B5EF4-FFF2-40B4-BE49-F238E27FC236}">
              <a16:creationId xmlns:a16="http://schemas.microsoft.com/office/drawing/2014/main" id="{CEF6856E-BEB8-4BD3-9A6F-DF63F3DF44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8" name="Shape 4">
          <a:extLst>
            <a:ext uri="{FF2B5EF4-FFF2-40B4-BE49-F238E27FC236}">
              <a16:creationId xmlns:a16="http://schemas.microsoft.com/office/drawing/2014/main" id="{C0D01DC5-9C39-42ED-B2EC-0D09AF9569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9" name="Shape 4">
          <a:extLst>
            <a:ext uri="{FF2B5EF4-FFF2-40B4-BE49-F238E27FC236}">
              <a16:creationId xmlns:a16="http://schemas.microsoft.com/office/drawing/2014/main" id="{5E01335D-3DF2-4EB9-AF6E-8768E18806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40" name="Shape 4">
          <a:extLst>
            <a:ext uri="{FF2B5EF4-FFF2-40B4-BE49-F238E27FC236}">
              <a16:creationId xmlns:a16="http://schemas.microsoft.com/office/drawing/2014/main" id="{AF1E9240-3D6F-4144-AA23-D7D3036962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1" name="Shape 5">
          <a:extLst>
            <a:ext uri="{FF2B5EF4-FFF2-40B4-BE49-F238E27FC236}">
              <a16:creationId xmlns:a16="http://schemas.microsoft.com/office/drawing/2014/main" id="{AAAEB036-646C-4C78-AFC7-0656FD2F9C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2" name="Shape 5">
          <a:extLst>
            <a:ext uri="{FF2B5EF4-FFF2-40B4-BE49-F238E27FC236}">
              <a16:creationId xmlns:a16="http://schemas.microsoft.com/office/drawing/2014/main" id="{13C076C6-040E-4227-8655-23A0D70AB3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3" name="Shape 5">
          <a:extLst>
            <a:ext uri="{FF2B5EF4-FFF2-40B4-BE49-F238E27FC236}">
              <a16:creationId xmlns:a16="http://schemas.microsoft.com/office/drawing/2014/main" id="{E7ABA316-1CC9-40CA-8CAB-34CBD611A7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4" name="Shape 5">
          <a:extLst>
            <a:ext uri="{FF2B5EF4-FFF2-40B4-BE49-F238E27FC236}">
              <a16:creationId xmlns:a16="http://schemas.microsoft.com/office/drawing/2014/main" id="{7B1BBBB9-CC18-47D1-BE15-5718252AB7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5" name="Shape 5">
          <a:extLst>
            <a:ext uri="{FF2B5EF4-FFF2-40B4-BE49-F238E27FC236}">
              <a16:creationId xmlns:a16="http://schemas.microsoft.com/office/drawing/2014/main" id="{2B0FC98D-D21B-4BED-B6D6-3058B879E3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6" name="Shape 5">
          <a:extLst>
            <a:ext uri="{FF2B5EF4-FFF2-40B4-BE49-F238E27FC236}">
              <a16:creationId xmlns:a16="http://schemas.microsoft.com/office/drawing/2014/main" id="{E0E5219D-DE2C-4CDE-BF5B-7897486561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7" name="Shape 5">
          <a:extLst>
            <a:ext uri="{FF2B5EF4-FFF2-40B4-BE49-F238E27FC236}">
              <a16:creationId xmlns:a16="http://schemas.microsoft.com/office/drawing/2014/main" id="{90B564D5-2772-4726-9DF5-D167934E5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8" name="Shape 5">
          <a:extLst>
            <a:ext uri="{FF2B5EF4-FFF2-40B4-BE49-F238E27FC236}">
              <a16:creationId xmlns:a16="http://schemas.microsoft.com/office/drawing/2014/main" id="{05ADA2D9-FC24-43BC-8F09-E305E74358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9" name="Shape 5">
          <a:extLst>
            <a:ext uri="{FF2B5EF4-FFF2-40B4-BE49-F238E27FC236}">
              <a16:creationId xmlns:a16="http://schemas.microsoft.com/office/drawing/2014/main" id="{B436B132-9F06-4CB8-8002-31E10B3198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0" name="Shape 5">
          <a:extLst>
            <a:ext uri="{FF2B5EF4-FFF2-40B4-BE49-F238E27FC236}">
              <a16:creationId xmlns:a16="http://schemas.microsoft.com/office/drawing/2014/main" id="{D061FED0-8F34-491E-B3BD-802428ECCC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1" name="Shape 5">
          <a:extLst>
            <a:ext uri="{FF2B5EF4-FFF2-40B4-BE49-F238E27FC236}">
              <a16:creationId xmlns:a16="http://schemas.microsoft.com/office/drawing/2014/main" id="{4C486CEB-AEDC-4797-AEC7-A258E99066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2" name="Shape 5">
          <a:extLst>
            <a:ext uri="{FF2B5EF4-FFF2-40B4-BE49-F238E27FC236}">
              <a16:creationId xmlns:a16="http://schemas.microsoft.com/office/drawing/2014/main" id="{FE46AD4F-95E5-450B-8284-424B558C8E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3" name="Shape 5">
          <a:extLst>
            <a:ext uri="{FF2B5EF4-FFF2-40B4-BE49-F238E27FC236}">
              <a16:creationId xmlns:a16="http://schemas.microsoft.com/office/drawing/2014/main" id="{75A82D7F-B274-426B-9410-32FE9D96E6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4" name="Shape 5">
          <a:extLst>
            <a:ext uri="{FF2B5EF4-FFF2-40B4-BE49-F238E27FC236}">
              <a16:creationId xmlns:a16="http://schemas.microsoft.com/office/drawing/2014/main" id="{98183902-CBD4-4CC0-B956-FD28E1E67E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5" name="Shape 5">
          <a:extLst>
            <a:ext uri="{FF2B5EF4-FFF2-40B4-BE49-F238E27FC236}">
              <a16:creationId xmlns:a16="http://schemas.microsoft.com/office/drawing/2014/main" id="{7A6CBB3F-FC67-4953-8BCC-3997CFAFA2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6" name="Shape 5">
          <a:extLst>
            <a:ext uri="{FF2B5EF4-FFF2-40B4-BE49-F238E27FC236}">
              <a16:creationId xmlns:a16="http://schemas.microsoft.com/office/drawing/2014/main" id="{B0840D1B-0073-4BC7-BA31-11619693E3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7" name="Shape 4">
          <a:extLst>
            <a:ext uri="{FF2B5EF4-FFF2-40B4-BE49-F238E27FC236}">
              <a16:creationId xmlns:a16="http://schemas.microsoft.com/office/drawing/2014/main" id="{8B8E45E0-5B83-461E-AC93-B2420030CE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8" name="Shape 4">
          <a:extLst>
            <a:ext uri="{FF2B5EF4-FFF2-40B4-BE49-F238E27FC236}">
              <a16:creationId xmlns:a16="http://schemas.microsoft.com/office/drawing/2014/main" id="{543267E2-4514-4066-8868-60774D99CE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9" name="Shape 4">
          <a:extLst>
            <a:ext uri="{FF2B5EF4-FFF2-40B4-BE49-F238E27FC236}">
              <a16:creationId xmlns:a16="http://schemas.microsoft.com/office/drawing/2014/main" id="{786D4819-D0D1-4C86-9AAB-BB1FF6B1051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0" name="Shape 4">
          <a:extLst>
            <a:ext uri="{FF2B5EF4-FFF2-40B4-BE49-F238E27FC236}">
              <a16:creationId xmlns:a16="http://schemas.microsoft.com/office/drawing/2014/main" id="{DB8FD339-5A1B-4832-A7E1-A2D5CBC34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1" name="Shape 4">
          <a:extLst>
            <a:ext uri="{FF2B5EF4-FFF2-40B4-BE49-F238E27FC236}">
              <a16:creationId xmlns:a16="http://schemas.microsoft.com/office/drawing/2014/main" id="{28508F43-C581-4491-9F57-DD578802AB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2" name="Shape 4">
          <a:extLst>
            <a:ext uri="{FF2B5EF4-FFF2-40B4-BE49-F238E27FC236}">
              <a16:creationId xmlns:a16="http://schemas.microsoft.com/office/drawing/2014/main" id="{7ABCF1A1-8D93-4775-A8C6-4C54AB4911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3" name="Shape 4">
          <a:extLst>
            <a:ext uri="{FF2B5EF4-FFF2-40B4-BE49-F238E27FC236}">
              <a16:creationId xmlns:a16="http://schemas.microsoft.com/office/drawing/2014/main" id="{7839D9ED-37A3-4C5D-AE91-65A7118F35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4" name="Shape 4">
          <a:extLst>
            <a:ext uri="{FF2B5EF4-FFF2-40B4-BE49-F238E27FC236}">
              <a16:creationId xmlns:a16="http://schemas.microsoft.com/office/drawing/2014/main" id="{BBEC404F-DEB7-46F7-91A4-D3FE687023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5" name="Shape 4">
          <a:extLst>
            <a:ext uri="{FF2B5EF4-FFF2-40B4-BE49-F238E27FC236}">
              <a16:creationId xmlns:a16="http://schemas.microsoft.com/office/drawing/2014/main" id="{E54DF2AF-9732-4B6C-946F-C5611AE79A3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6" name="Shape 4">
          <a:extLst>
            <a:ext uri="{FF2B5EF4-FFF2-40B4-BE49-F238E27FC236}">
              <a16:creationId xmlns:a16="http://schemas.microsoft.com/office/drawing/2014/main" id="{6B069EA6-8ECB-4963-AA45-40A900838A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7" name="Shape 4">
          <a:extLst>
            <a:ext uri="{FF2B5EF4-FFF2-40B4-BE49-F238E27FC236}">
              <a16:creationId xmlns:a16="http://schemas.microsoft.com/office/drawing/2014/main" id="{D8F4BF29-7F2E-4814-AEE1-CFBAE3263A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8" name="Shape 4">
          <a:extLst>
            <a:ext uri="{FF2B5EF4-FFF2-40B4-BE49-F238E27FC236}">
              <a16:creationId xmlns:a16="http://schemas.microsoft.com/office/drawing/2014/main" id="{2EDDA7F8-FF3C-4AD7-ACF0-E1E0A5FCD1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9" name="Shape 4">
          <a:extLst>
            <a:ext uri="{FF2B5EF4-FFF2-40B4-BE49-F238E27FC236}">
              <a16:creationId xmlns:a16="http://schemas.microsoft.com/office/drawing/2014/main" id="{6E74E108-07AD-4198-AB6A-0BFE6C7ADA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70" name="Shape 4">
          <a:extLst>
            <a:ext uri="{FF2B5EF4-FFF2-40B4-BE49-F238E27FC236}">
              <a16:creationId xmlns:a16="http://schemas.microsoft.com/office/drawing/2014/main" id="{BF5031E6-233F-4C74-8B84-36FDD8963F9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71" name="Shape 4">
          <a:extLst>
            <a:ext uri="{FF2B5EF4-FFF2-40B4-BE49-F238E27FC236}">
              <a16:creationId xmlns:a16="http://schemas.microsoft.com/office/drawing/2014/main" id="{27360913-B555-49C5-A381-95AEDBE3BF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2" name="Shape 5">
          <a:extLst>
            <a:ext uri="{FF2B5EF4-FFF2-40B4-BE49-F238E27FC236}">
              <a16:creationId xmlns:a16="http://schemas.microsoft.com/office/drawing/2014/main" id="{62E132C3-37C1-44B6-AF83-465C0A2701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3" name="Shape 5">
          <a:extLst>
            <a:ext uri="{FF2B5EF4-FFF2-40B4-BE49-F238E27FC236}">
              <a16:creationId xmlns:a16="http://schemas.microsoft.com/office/drawing/2014/main" id="{08A81A42-5AA8-48C2-82B4-DCF3CD87B4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4" name="Shape 5">
          <a:extLst>
            <a:ext uri="{FF2B5EF4-FFF2-40B4-BE49-F238E27FC236}">
              <a16:creationId xmlns:a16="http://schemas.microsoft.com/office/drawing/2014/main" id="{9B2C6EAA-721C-4484-B1CF-BF3C3846A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5" name="Shape 5">
          <a:extLst>
            <a:ext uri="{FF2B5EF4-FFF2-40B4-BE49-F238E27FC236}">
              <a16:creationId xmlns:a16="http://schemas.microsoft.com/office/drawing/2014/main" id="{4E3081FB-0215-47EE-A1FE-1CADAB963B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6" name="Shape 5">
          <a:extLst>
            <a:ext uri="{FF2B5EF4-FFF2-40B4-BE49-F238E27FC236}">
              <a16:creationId xmlns:a16="http://schemas.microsoft.com/office/drawing/2014/main" id="{39B5240D-F4DF-4DD2-BCB9-6C66743BE3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7" name="Shape 5">
          <a:extLst>
            <a:ext uri="{FF2B5EF4-FFF2-40B4-BE49-F238E27FC236}">
              <a16:creationId xmlns:a16="http://schemas.microsoft.com/office/drawing/2014/main" id="{595D5BB6-F1B8-446C-9C8E-1233CA900B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8" name="Shape 5">
          <a:extLst>
            <a:ext uri="{FF2B5EF4-FFF2-40B4-BE49-F238E27FC236}">
              <a16:creationId xmlns:a16="http://schemas.microsoft.com/office/drawing/2014/main" id="{776F0F40-02EA-4F08-84AB-74280EDE22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9" name="Shape 5">
          <a:extLst>
            <a:ext uri="{FF2B5EF4-FFF2-40B4-BE49-F238E27FC236}">
              <a16:creationId xmlns:a16="http://schemas.microsoft.com/office/drawing/2014/main" id="{9BA082DF-9F05-43BC-85B8-31BFD4DD3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0" name="Shape 5">
          <a:extLst>
            <a:ext uri="{FF2B5EF4-FFF2-40B4-BE49-F238E27FC236}">
              <a16:creationId xmlns:a16="http://schemas.microsoft.com/office/drawing/2014/main" id="{E04CBE7C-FFB7-479E-9AA0-E666B8476D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1" name="Shape 5">
          <a:extLst>
            <a:ext uri="{FF2B5EF4-FFF2-40B4-BE49-F238E27FC236}">
              <a16:creationId xmlns:a16="http://schemas.microsoft.com/office/drawing/2014/main" id="{CA306CD4-5255-4AAC-804C-196BA448A7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2" name="Shape 5">
          <a:extLst>
            <a:ext uri="{FF2B5EF4-FFF2-40B4-BE49-F238E27FC236}">
              <a16:creationId xmlns:a16="http://schemas.microsoft.com/office/drawing/2014/main" id="{D8D441F9-60C1-44A4-A78C-57C24E484F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3" name="Shape 5">
          <a:extLst>
            <a:ext uri="{FF2B5EF4-FFF2-40B4-BE49-F238E27FC236}">
              <a16:creationId xmlns:a16="http://schemas.microsoft.com/office/drawing/2014/main" id="{4B4E33AA-558E-4E01-9A10-33B21B057B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4" name="Shape 5">
          <a:extLst>
            <a:ext uri="{FF2B5EF4-FFF2-40B4-BE49-F238E27FC236}">
              <a16:creationId xmlns:a16="http://schemas.microsoft.com/office/drawing/2014/main" id="{33FB7F86-A85C-4013-8664-731F6D17E4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5" name="Shape 5">
          <a:extLst>
            <a:ext uri="{FF2B5EF4-FFF2-40B4-BE49-F238E27FC236}">
              <a16:creationId xmlns:a16="http://schemas.microsoft.com/office/drawing/2014/main" id="{64B200FB-94AC-414B-AABF-544DC93FAE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6" name="Shape 5">
          <a:extLst>
            <a:ext uri="{FF2B5EF4-FFF2-40B4-BE49-F238E27FC236}">
              <a16:creationId xmlns:a16="http://schemas.microsoft.com/office/drawing/2014/main" id="{B13974FD-CE32-4D78-8B89-07C46565C2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7" name="Shape 5">
          <a:extLst>
            <a:ext uri="{FF2B5EF4-FFF2-40B4-BE49-F238E27FC236}">
              <a16:creationId xmlns:a16="http://schemas.microsoft.com/office/drawing/2014/main" id="{0AB3ED66-A37F-4283-8C24-E3BB91A23E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88" name="Shape 4">
          <a:extLst>
            <a:ext uri="{FF2B5EF4-FFF2-40B4-BE49-F238E27FC236}">
              <a16:creationId xmlns:a16="http://schemas.microsoft.com/office/drawing/2014/main" id="{A9E28A76-BE87-4024-8FA8-91BBEC8B82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89" name="Shape 4">
          <a:extLst>
            <a:ext uri="{FF2B5EF4-FFF2-40B4-BE49-F238E27FC236}">
              <a16:creationId xmlns:a16="http://schemas.microsoft.com/office/drawing/2014/main" id="{B4D31457-0DEB-4EE7-9F83-1D8FDF5570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0" name="Shape 4">
          <a:extLst>
            <a:ext uri="{FF2B5EF4-FFF2-40B4-BE49-F238E27FC236}">
              <a16:creationId xmlns:a16="http://schemas.microsoft.com/office/drawing/2014/main" id="{6D4E1CCE-804C-4D02-876F-3F6D590AF9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1" name="Shape 4">
          <a:extLst>
            <a:ext uri="{FF2B5EF4-FFF2-40B4-BE49-F238E27FC236}">
              <a16:creationId xmlns:a16="http://schemas.microsoft.com/office/drawing/2014/main" id="{D2C07A80-08BC-4DF9-BDE9-9165465A03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2" name="Shape 4">
          <a:extLst>
            <a:ext uri="{FF2B5EF4-FFF2-40B4-BE49-F238E27FC236}">
              <a16:creationId xmlns:a16="http://schemas.microsoft.com/office/drawing/2014/main" id="{D94CDF48-CA49-4B9E-AB43-A1834D2DB0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3" name="Shape 4">
          <a:extLst>
            <a:ext uri="{FF2B5EF4-FFF2-40B4-BE49-F238E27FC236}">
              <a16:creationId xmlns:a16="http://schemas.microsoft.com/office/drawing/2014/main" id="{1AC24CA2-489A-4439-8E17-B8F17357CA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4" name="Shape 4">
          <a:extLst>
            <a:ext uri="{FF2B5EF4-FFF2-40B4-BE49-F238E27FC236}">
              <a16:creationId xmlns:a16="http://schemas.microsoft.com/office/drawing/2014/main" id="{5E40CCA8-2E6B-4103-B61D-4D4DF048516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5" name="Shape 4">
          <a:extLst>
            <a:ext uri="{FF2B5EF4-FFF2-40B4-BE49-F238E27FC236}">
              <a16:creationId xmlns:a16="http://schemas.microsoft.com/office/drawing/2014/main" id="{A4569006-7EF8-4198-AA03-EB2B16E262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6" name="Shape 4">
          <a:extLst>
            <a:ext uri="{FF2B5EF4-FFF2-40B4-BE49-F238E27FC236}">
              <a16:creationId xmlns:a16="http://schemas.microsoft.com/office/drawing/2014/main" id="{6E9CCA23-51D0-4DC0-91D2-E9AE7BCCBA7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7" name="Shape 4">
          <a:extLst>
            <a:ext uri="{FF2B5EF4-FFF2-40B4-BE49-F238E27FC236}">
              <a16:creationId xmlns:a16="http://schemas.microsoft.com/office/drawing/2014/main" id="{2A33EA7A-C110-4EBB-92B3-7AE5B070B1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8" name="Shape 4">
          <a:extLst>
            <a:ext uri="{FF2B5EF4-FFF2-40B4-BE49-F238E27FC236}">
              <a16:creationId xmlns:a16="http://schemas.microsoft.com/office/drawing/2014/main" id="{81F92A74-1339-45CB-9B0C-888544469D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9" name="Shape 4">
          <a:extLst>
            <a:ext uri="{FF2B5EF4-FFF2-40B4-BE49-F238E27FC236}">
              <a16:creationId xmlns:a16="http://schemas.microsoft.com/office/drawing/2014/main" id="{C40A2D0E-2666-4685-A939-64396AC553C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0" name="Shape 4">
          <a:extLst>
            <a:ext uri="{FF2B5EF4-FFF2-40B4-BE49-F238E27FC236}">
              <a16:creationId xmlns:a16="http://schemas.microsoft.com/office/drawing/2014/main" id="{D34B8A50-F830-4E95-9FA9-9C168945B7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1" name="Shape 4">
          <a:extLst>
            <a:ext uri="{FF2B5EF4-FFF2-40B4-BE49-F238E27FC236}">
              <a16:creationId xmlns:a16="http://schemas.microsoft.com/office/drawing/2014/main" id="{67FC683C-EF9A-4EC1-BA66-C1523DB106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2" name="Shape 4">
          <a:extLst>
            <a:ext uri="{FF2B5EF4-FFF2-40B4-BE49-F238E27FC236}">
              <a16:creationId xmlns:a16="http://schemas.microsoft.com/office/drawing/2014/main" id="{2E06D3BE-FB8A-485C-B2D0-21BC89BF0F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3" name="Shape 5">
          <a:extLst>
            <a:ext uri="{FF2B5EF4-FFF2-40B4-BE49-F238E27FC236}">
              <a16:creationId xmlns:a16="http://schemas.microsoft.com/office/drawing/2014/main" id="{C1DA9ED8-0CBB-4647-BF7E-6F0F8D94D5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4" name="Shape 5">
          <a:extLst>
            <a:ext uri="{FF2B5EF4-FFF2-40B4-BE49-F238E27FC236}">
              <a16:creationId xmlns:a16="http://schemas.microsoft.com/office/drawing/2014/main" id="{6F299C3C-5119-41EA-AD64-CE4DBB8918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5" name="Shape 5">
          <a:extLst>
            <a:ext uri="{FF2B5EF4-FFF2-40B4-BE49-F238E27FC236}">
              <a16:creationId xmlns:a16="http://schemas.microsoft.com/office/drawing/2014/main" id="{9E2FABC1-0A91-4825-A155-27E9D9E84F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6" name="Shape 5">
          <a:extLst>
            <a:ext uri="{FF2B5EF4-FFF2-40B4-BE49-F238E27FC236}">
              <a16:creationId xmlns:a16="http://schemas.microsoft.com/office/drawing/2014/main" id="{0C47297D-EE11-4943-BBC7-ECB260599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7" name="Shape 5">
          <a:extLst>
            <a:ext uri="{FF2B5EF4-FFF2-40B4-BE49-F238E27FC236}">
              <a16:creationId xmlns:a16="http://schemas.microsoft.com/office/drawing/2014/main" id="{1F72096A-BB6F-4DC2-8052-EE7FDFF1D2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8" name="Shape 5">
          <a:extLst>
            <a:ext uri="{FF2B5EF4-FFF2-40B4-BE49-F238E27FC236}">
              <a16:creationId xmlns:a16="http://schemas.microsoft.com/office/drawing/2014/main" id="{B5B7126F-8E07-414F-9635-BE2247DD32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9" name="Shape 5">
          <a:extLst>
            <a:ext uri="{FF2B5EF4-FFF2-40B4-BE49-F238E27FC236}">
              <a16:creationId xmlns:a16="http://schemas.microsoft.com/office/drawing/2014/main" id="{E345AFB3-3E2A-4E3D-979C-3E157D4C6B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0" name="Shape 5">
          <a:extLst>
            <a:ext uri="{FF2B5EF4-FFF2-40B4-BE49-F238E27FC236}">
              <a16:creationId xmlns:a16="http://schemas.microsoft.com/office/drawing/2014/main" id="{99C98D30-515D-4B6F-9C66-AF214F78D9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1" name="Shape 5">
          <a:extLst>
            <a:ext uri="{FF2B5EF4-FFF2-40B4-BE49-F238E27FC236}">
              <a16:creationId xmlns:a16="http://schemas.microsoft.com/office/drawing/2014/main" id="{01002B21-AA85-4481-B0A4-F69DCDD4C0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2" name="Shape 5">
          <a:extLst>
            <a:ext uri="{FF2B5EF4-FFF2-40B4-BE49-F238E27FC236}">
              <a16:creationId xmlns:a16="http://schemas.microsoft.com/office/drawing/2014/main" id="{618979B6-1C45-4C2E-97CA-9A069B480EC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3" name="Shape 5">
          <a:extLst>
            <a:ext uri="{FF2B5EF4-FFF2-40B4-BE49-F238E27FC236}">
              <a16:creationId xmlns:a16="http://schemas.microsoft.com/office/drawing/2014/main" id="{E0EBF033-2C24-4E2B-B0DB-F22D8A2C29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4" name="Shape 5">
          <a:extLst>
            <a:ext uri="{FF2B5EF4-FFF2-40B4-BE49-F238E27FC236}">
              <a16:creationId xmlns:a16="http://schemas.microsoft.com/office/drawing/2014/main" id="{DEC9386B-C46B-4A75-83A1-AA47E7E569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5" name="Shape 5">
          <a:extLst>
            <a:ext uri="{FF2B5EF4-FFF2-40B4-BE49-F238E27FC236}">
              <a16:creationId xmlns:a16="http://schemas.microsoft.com/office/drawing/2014/main" id="{272B98B5-8AC0-437A-A665-CAC1FE9B6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516" name="Shape 6">
          <a:extLst>
            <a:ext uri="{FF2B5EF4-FFF2-40B4-BE49-F238E27FC236}">
              <a16:creationId xmlns:a16="http://schemas.microsoft.com/office/drawing/2014/main" id="{16A60A20-6F21-41E1-A691-32A75D3DDFF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7" name="Shape 5">
          <a:extLst>
            <a:ext uri="{FF2B5EF4-FFF2-40B4-BE49-F238E27FC236}">
              <a16:creationId xmlns:a16="http://schemas.microsoft.com/office/drawing/2014/main" id="{CB593EAE-742D-4801-9CE1-7592BBD4C9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8" name="Shape 5">
          <a:extLst>
            <a:ext uri="{FF2B5EF4-FFF2-40B4-BE49-F238E27FC236}">
              <a16:creationId xmlns:a16="http://schemas.microsoft.com/office/drawing/2014/main" id="{45004C66-1026-4A85-8083-8EC74AC7E8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9" name="Shape 5">
          <a:extLst>
            <a:ext uri="{FF2B5EF4-FFF2-40B4-BE49-F238E27FC236}">
              <a16:creationId xmlns:a16="http://schemas.microsoft.com/office/drawing/2014/main" id="{F8245699-B65C-4C71-8B38-8C90BBDB5F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0" name="Shape 5">
          <a:extLst>
            <a:ext uri="{FF2B5EF4-FFF2-40B4-BE49-F238E27FC236}">
              <a16:creationId xmlns:a16="http://schemas.microsoft.com/office/drawing/2014/main" id="{71123F7D-E193-4A92-9A78-02CDD78C09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1" name="Shape 5">
          <a:extLst>
            <a:ext uri="{FF2B5EF4-FFF2-40B4-BE49-F238E27FC236}">
              <a16:creationId xmlns:a16="http://schemas.microsoft.com/office/drawing/2014/main" id="{909E1B85-0445-401D-85ED-F70499F26F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2" name="Shape 5">
          <a:extLst>
            <a:ext uri="{FF2B5EF4-FFF2-40B4-BE49-F238E27FC236}">
              <a16:creationId xmlns:a16="http://schemas.microsoft.com/office/drawing/2014/main" id="{F19B4CA1-3F52-4617-875B-0A49BBB451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3" name="Shape 5">
          <a:extLst>
            <a:ext uri="{FF2B5EF4-FFF2-40B4-BE49-F238E27FC236}">
              <a16:creationId xmlns:a16="http://schemas.microsoft.com/office/drawing/2014/main" id="{CC77E825-DC7B-493E-844C-ECA4DCF22A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4" name="Shape 5">
          <a:extLst>
            <a:ext uri="{FF2B5EF4-FFF2-40B4-BE49-F238E27FC236}">
              <a16:creationId xmlns:a16="http://schemas.microsoft.com/office/drawing/2014/main" id="{45BFD8F7-67CA-4E3A-A867-245BDACE1C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5" name="Shape 5">
          <a:extLst>
            <a:ext uri="{FF2B5EF4-FFF2-40B4-BE49-F238E27FC236}">
              <a16:creationId xmlns:a16="http://schemas.microsoft.com/office/drawing/2014/main" id="{BF07C752-7198-4EEF-BC1C-BED867F9B8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6" name="Shape 5">
          <a:extLst>
            <a:ext uri="{FF2B5EF4-FFF2-40B4-BE49-F238E27FC236}">
              <a16:creationId xmlns:a16="http://schemas.microsoft.com/office/drawing/2014/main" id="{281E36EA-C697-4CEF-B3FE-24905E8E8C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7" name="Shape 5">
          <a:extLst>
            <a:ext uri="{FF2B5EF4-FFF2-40B4-BE49-F238E27FC236}">
              <a16:creationId xmlns:a16="http://schemas.microsoft.com/office/drawing/2014/main" id="{A41E889C-F3B7-4869-A92A-72F693A7DC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8" name="Shape 5">
          <a:extLst>
            <a:ext uri="{FF2B5EF4-FFF2-40B4-BE49-F238E27FC236}">
              <a16:creationId xmlns:a16="http://schemas.microsoft.com/office/drawing/2014/main" id="{207391E4-9F83-4888-B94E-5CD4A0BE27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9" name="Shape 5">
          <a:extLst>
            <a:ext uri="{FF2B5EF4-FFF2-40B4-BE49-F238E27FC236}">
              <a16:creationId xmlns:a16="http://schemas.microsoft.com/office/drawing/2014/main" id="{0C5827EE-56B4-463E-9E9F-85596B99F6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0" name="Shape 5">
          <a:extLst>
            <a:ext uri="{FF2B5EF4-FFF2-40B4-BE49-F238E27FC236}">
              <a16:creationId xmlns:a16="http://schemas.microsoft.com/office/drawing/2014/main" id="{8E039898-5AD8-4C60-B566-369446D42D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1" name="Shape 5">
          <a:extLst>
            <a:ext uri="{FF2B5EF4-FFF2-40B4-BE49-F238E27FC236}">
              <a16:creationId xmlns:a16="http://schemas.microsoft.com/office/drawing/2014/main" id="{C572BB89-E172-4709-AEE8-26F9A32167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2" name="Shape 5">
          <a:extLst>
            <a:ext uri="{FF2B5EF4-FFF2-40B4-BE49-F238E27FC236}">
              <a16:creationId xmlns:a16="http://schemas.microsoft.com/office/drawing/2014/main" id="{3574C938-4800-40A3-9E68-12A416012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3" name="Shape 5">
          <a:extLst>
            <a:ext uri="{FF2B5EF4-FFF2-40B4-BE49-F238E27FC236}">
              <a16:creationId xmlns:a16="http://schemas.microsoft.com/office/drawing/2014/main" id="{4886D20B-9C58-4B15-AC0F-AB1B01CD79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4" name="Shape 5">
          <a:extLst>
            <a:ext uri="{FF2B5EF4-FFF2-40B4-BE49-F238E27FC236}">
              <a16:creationId xmlns:a16="http://schemas.microsoft.com/office/drawing/2014/main" id="{84F7DE70-6864-4581-9928-D08552AC6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5" name="Shape 5">
          <a:extLst>
            <a:ext uri="{FF2B5EF4-FFF2-40B4-BE49-F238E27FC236}">
              <a16:creationId xmlns:a16="http://schemas.microsoft.com/office/drawing/2014/main" id="{B51A1B9A-734F-45BA-B416-5C2AF0337C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6" name="Shape 5">
          <a:extLst>
            <a:ext uri="{FF2B5EF4-FFF2-40B4-BE49-F238E27FC236}">
              <a16:creationId xmlns:a16="http://schemas.microsoft.com/office/drawing/2014/main" id="{06153857-2913-4DDC-BF5C-04AE2258C0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7" name="Shape 5">
          <a:extLst>
            <a:ext uri="{FF2B5EF4-FFF2-40B4-BE49-F238E27FC236}">
              <a16:creationId xmlns:a16="http://schemas.microsoft.com/office/drawing/2014/main" id="{50873AA4-8043-4F35-8851-49CCA26AF8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8" name="Shape 5">
          <a:extLst>
            <a:ext uri="{FF2B5EF4-FFF2-40B4-BE49-F238E27FC236}">
              <a16:creationId xmlns:a16="http://schemas.microsoft.com/office/drawing/2014/main" id="{2681856C-F9A2-4ED8-B645-F7DCB0828C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9" name="Shape 5">
          <a:extLst>
            <a:ext uri="{FF2B5EF4-FFF2-40B4-BE49-F238E27FC236}">
              <a16:creationId xmlns:a16="http://schemas.microsoft.com/office/drawing/2014/main" id="{8E53BB78-8C62-408D-8164-1E7EE37084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0" name="Shape 5">
          <a:extLst>
            <a:ext uri="{FF2B5EF4-FFF2-40B4-BE49-F238E27FC236}">
              <a16:creationId xmlns:a16="http://schemas.microsoft.com/office/drawing/2014/main" id="{9E40E482-273E-4820-BB1E-4E30AB5C22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1" name="Shape 5">
          <a:extLst>
            <a:ext uri="{FF2B5EF4-FFF2-40B4-BE49-F238E27FC236}">
              <a16:creationId xmlns:a16="http://schemas.microsoft.com/office/drawing/2014/main" id="{054AF1AA-933C-4C32-A7C0-2484870FA0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2" name="Shape 5">
          <a:extLst>
            <a:ext uri="{FF2B5EF4-FFF2-40B4-BE49-F238E27FC236}">
              <a16:creationId xmlns:a16="http://schemas.microsoft.com/office/drawing/2014/main" id="{6590D645-BE1C-484F-B7E0-370848CC7E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3" name="Shape 5">
          <a:extLst>
            <a:ext uri="{FF2B5EF4-FFF2-40B4-BE49-F238E27FC236}">
              <a16:creationId xmlns:a16="http://schemas.microsoft.com/office/drawing/2014/main" id="{56BC5D9F-958E-458E-9C31-31E514364C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4" name="Shape 5">
          <a:extLst>
            <a:ext uri="{FF2B5EF4-FFF2-40B4-BE49-F238E27FC236}">
              <a16:creationId xmlns:a16="http://schemas.microsoft.com/office/drawing/2014/main" id="{B8DD69AE-B50E-4B3B-8D75-D14DEB1BD2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5" name="Shape 5">
          <a:extLst>
            <a:ext uri="{FF2B5EF4-FFF2-40B4-BE49-F238E27FC236}">
              <a16:creationId xmlns:a16="http://schemas.microsoft.com/office/drawing/2014/main" id="{13B86ABE-FF69-482C-8AFF-2170CA78FC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6" name="Shape 5">
          <a:extLst>
            <a:ext uri="{FF2B5EF4-FFF2-40B4-BE49-F238E27FC236}">
              <a16:creationId xmlns:a16="http://schemas.microsoft.com/office/drawing/2014/main" id="{FB2F81DE-7566-4496-B0FA-7EB0A1A344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7" name="Shape 5">
          <a:extLst>
            <a:ext uri="{FF2B5EF4-FFF2-40B4-BE49-F238E27FC236}">
              <a16:creationId xmlns:a16="http://schemas.microsoft.com/office/drawing/2014/main" id="{996B4B46-7A9B-483F-869C-B6D4BBF98D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8" name="Shape 5">
          <a:extLst>
            <a:ext uri="{FF2B5EF4-FFF2-40B4-BE49-F238E27FC236}">
              <a16:creationId xmlns:a16="http://schemas.microsoft.com/office/drawing/2014/main" id="{DFDAAB75-2862-41EA-B180-1BC841A4C3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9" name="Shape 5">
          <a:extLst>
            <a:ext uri="{FF2B5EF4-FFF2-40B4-BE49-F238E27FC236}">
              <a16:creationId xmlns:a16="http://schemas.microsoft.com/office/drawing/2014/main" id="{92C69CCF-811B-4D95-BB89-142FAF9259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0" name="Shape 5">
          <a:extLst>
            <a:ext uri="{FF2B5EF4-FFF2-40B4-BE49-F238E27FC236}">
              <a16:creationId xmlns:a16="http://schemas.microsoft.com/office/drawing/2014/main" id="{F336679E-F781-4C74-B5C0-E15368DC1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1" name="Shape 5">
          <a:extLst>
            <a:ext uri="{FF2B5EF4-FFF2-40B4-BE49-F238E27FC236}">
              <a16:creationId xmlns:a16="http://schemas.microsoft.com/office/drawing/2014/main" id="{68840B94-2D43-4EED-A2B9-71917DC3CE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2" name="Shape 5">
          <a:extLst>
            <a:ext uri="{FF2B5EF4-FFF2-40B4-BE49-F238E27FC236}">
              <a16:creationId xmlns:a16="http://schemas.microsoft.com/office/drawing/2014/main" id="{474C5300-AB33-4763-BA1B-2C971D15E6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3" name="Shape 5">
          <a:extLst>
            <a:ext uri="{FF2B5EF4-FFF2-40B4-BE49-F238E27FC236}">
              <a16:creationId xmlns:a16="http://schemas.microsoft.com/office/drawing/2014/main" id="{3D66C542-65F2-46EA-B939-DE0D8CBDA3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4" name="Shape 5">
          <a:extLst>
            <a:ext uri="{FF2B5EF4-FFF2-40B4-BE49-F238E27FC236}">
              <a16:creationId xmlns:a16="http://schemas.microsoft.com/office/drawing/2014/main" id="{726AC8CB-9C8A-497A-8E85-24008A42E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5" name="Shape 5">
          <a:extLst>
            <a:ext uri="{FF2B5EF4-FFF2-40B4-BE49-F238E27FC236}">
              <a16:creationId xmlns:a16="http://schemas.microsoft.com/office/drawing/2014/main" id="{0DE3FCCB-1961-4B0C-A78F-8B1E8C51CE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6" name="Shape 5">
          <a:extLst>
            <a:ext uri="{FF2B5EF4-FFF2-40B4-BE49-F238E27FC236}">
              <a16:creationId xmlns:a16="http://schemas.microsoft.com/office/drawing/2014/main" id="{E5877D92-AC27-4D6A-B2E3-1F1F82FB2F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7" name="Shape 5">
          <a:extLst>
            <a:ext uri="{FF2B5EF4-FFF2-40B4-BE49-F238E27FC236}">
              <a16:creationId xmlns:a16="http://schemas.microsoft.com/office/drawing/2014/main" id="{F2BBEC21-7308-4130-AAFC-44D9294CCC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8" name="Shape 5">
          <a:extLst>
            <a:ext uri="{FF2B5EF4-FFF2-40B4-BE49-F238E27FC236}">
              <a16:creationId xmlns:a16="http://schemas.microsoft.com/office/drawing/2014/main" id="{D1C2AF66-205B-4A45-B3C0-9E7BCED79E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9" name="Shape 5">
          <a:extLst>
            <a:ext uri="{FF2B5EF4-FFF2-40B4-BE49-F238E27FC236}">
              <a16:creationId xmlns:a16="http://schemas.microsoft.com/office/drawing/2014/main" id="{33803642-6CE1-44CC-A448-B8D37EFBD9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0" name="Shape 5">
          <a:extLst>
            <a:ext uri="{FF2B5EF4-FFF2-40B4-BE49-F238E27FC236}">
              <a16:creationId xmlns:a16="http://schemas.microsoft.com/office/drawing/2014/main" id="{A63C525E-6FA7-4389-AD6F-103E35B5C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1" name="Shape 5">
          <a:extLst>
            <a:ext uri="{FF2B5EF4-FFF2-40B4-BE49-F238E27FC236}">
              <a16:creationId xmlns:a16="http://schemas.microsoft.com/office/drawing/2014/main" id="{3D048BA9-098D-40BC-8D8B-53BC9D80ED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2" name="Shape 5">
          <a:extLst>
            <a:ext uri="{FF2B5EF4-FFF2-40B4-BE49-F238E27FC236}">
              <a16:creationId xmlns:a16="http://schemas.microsoft.com/office/drawing/2014/main" id="{62D45B72-A8AB-422D-BEC8-784B312627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3" name="Shape 5">
          <a:extLst>
            <a:ext uri="{FF2B5EF4-FFF2-40B4-BE49-F238E27FC236}">
              <a16:creationId xmlns:a16="http://schemas.microsoft.com/office/drawing/2014/main" id="{E00D7F06-5876-4004-9EBB-E04C05E00F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4" name="Shape 5">
          <a:extLst>
            <a:ext uri="{FF2B5EF4-FFF2-40B4-BE49-F238E27FC236}">
              <a16:creationId xmlns:a16="http://schemas.microsoft.com/office/drawing/2014/main" id="{0C56CF0D-3B3E-4DD6-A6BB-B405694E99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5" name="Shape 5">
          <a:extLst>
            <a:ext uri="{FF2B5EF4-FFF2-40B4-BE49-F238E27FC236}">
              <a16:creationId xmlns:a16="http://schemas.microsoft.com/office/drawing/2014/main" id="{9160896A-9177-497E-ADCB-B813BACB71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6" name="Shape 5">
          <a:extLst>
            <a:ext uri="{FF2B5EF4-FFF2-40B4-BE49-F238E27FC236}">
              <a16:creationId xmlns:a16="http://schemas.microsoft.com/office/drawing/2014/main" id="{7946CE7C-4095-4CB9-AD53-A651817086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7" name="Shape 5">
          <a:extLst>
            <a:ext uri="{FF2B5EF4-FFF2-40B4-BE49-F238E27FC236}">
              <a16:creationId xmlns:a16="http://schemas.microsoft.com/office/drawing/2014/main" id="{7B456FD1-1778-4A36-913B-7DA7F41805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8" name="Shape 5">
          <a:extLst>
            <a:ext uri="{FF2B5EF4-FFF2-40B4-BE49-F238E27FC236}">
              <a16:creationId xmlns:a16="http://schemas.microsoft.com/office/drawing/2014/main" id="{9497E028-0CAF-4970-9A17-5A817E9552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9" name="Shape 5">
          <a:extLst>
            <a:ext uri="{FF2B5EF4-FFF2-40B4-BE49-F238E27FC236}">
              <a16:creationId xmlns:a16="http://schemas.microsoft.com/office/drawing/2014/main" id="{DBEE5D1D-7EDD-483A-8581-076AEC4EA7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0" name="Shape 5">
          <a:extLst>
            <a:ext uri="{FF2B5EF4-FFF2-40B4-BE49-F238E27FC236}">
              <a16:creationId xmlns:a16="http://schemas.microsoft.com/office/drawing/2014/main" id="{71B14A98-63CA-4ABC-B418-62B9C7A050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1" name="Shape 5">
          <a:extLst>
            <a:ext uri="{FF2B5EF4-FFF2-40B4-BE49-F238E27FC236}">
              <a16:creationId xmlns:a16="http://schemas.microsoft.com/office/drawing/2014/main" id="{3A7B7C0E-F567-439A-9B6A-D66DA3652E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2" name="Shape 5">
          <a:extLst>
            <a:ext uri="{FF2B5EF4-FFF2-40B4-BE49-F238E27FC236}">
              <a16:creationId xmlns:a16="http://schemas.microsoft.com/office/drawing/2014/main" id="{B132ED01-376B-478C-B9F6-78C9027B69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3" name="Shape 5">
          <a:extLst>
            <a:ext uri="{FF2B5EF4-FFF2-40B4-BE49-F238E27FC236}">
              <a16:creationId xmlns:a16="http://schemas.microsoft.com/office/drawing/2014/main" id="{54D3FA3E-4F80-4183-B5C8-A6118B620F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4" name="Shape 5">
          <a:extLst>
            <a:ext uri="{FF2B5EF4-FFF2-40B4-BE49-F238E27FC236}">
              <a16:creationId xmlns:a16="http://schemas.microsoft.com/office/drawing/2014/main" id="{7E293B9A-035E-4AAC-89EF-C9F554F909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5" name="Shape 5">
          <a:extLst>
            <a:ext uri="{FF2B5EF4-FFF2-40B4-BE49-F238E27FC236}">
              <a16:creationId xmlns:a16="http://schemas.microsoft.com/office/drawing/2014/main" id="{94A804E8-9D0A-4B08-AD6F-0AD52A4ED1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6" name="Shape 5">
          <a:extLst>
            <a:ext uri="{FF2B5EF4-FFF2-40B4-BE49-F238E27FC236}">
              <a16:creationId xmlns:a16="http://schemas.microsoft.com/office/drawing/2014/main" id="{6F793184-E945-48F3-9782-C0B43D8BFF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7" name="Shape 5">
          <a:extLst>
            <a:ext uri="{FF2B5EF4-FFF2-40B4-BE49-F238E27FC236}">
              <a16:creationId xmlns:a16="http://schemas.microsoft.com/office/drawing/2014/main" id="{1C919778-1736-4E40-9B51-C7FF8D2D02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8" name="Shape 5">
          <a:extLst>
            <a:ext uri="{FF2B5EF4-FFF2-40B4-BE49-F238E27FC236}">
              <a16:creationId xmlns:a16="http://schemas.microsoft.com/office/drawing/2014/main" id="{870133DC-A1D2-4028-9328-2F43E66796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9" name="Shape 5">
          <a:extLst>
            <a:ext uri="{FF2B5EF4-FFF2-40B4-BE49-F238E27FC236}">
              <a16:creationId xmlns:a16="http://schemas.microsoft.com/office/drawing/2014/main" id="{AEFBE72D-1B45-4FC9-849C-5C987E72A6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0" name="Shape 5">
          <a:extLst>
            <a:ext uri="{FF2B5EF4-FFF2-40B4-BE49-F238E27FC236}">
              <a16:creationId xmlns:a16="http://schemas.microsoft.com/office/drawing/2014/main" id="{5437C95F-52CF-4311-8450-817C0CFF67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1" name="Shape 5">
          <a:extLst>
            <a:ext uri="{FF2B5EF4-FFF2-40B4-BE49-F238E27FC236}">
              <a16:creationId xmlns:a16="http://schemas.microsoft.com/office/drawing/2014/main" id="{B0816575-6A8B-460B-9BEE-FCDB8D6EE3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2" name="Shape 5">
          <a:extLst>
            <a:ext uri="{FF2B5EF4-FFF2-40B4-BE49-F238E27FC236}">
              <a16:creationId xmlns:a16="http://schemas.microsoft.com/office/drawing/2014/main" id="{F84E6672-8802-4696-8D74-A88247837F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3" name="Shape 5">
          <a:extLst>
            <a:ext uri="{FF2B5EF4-FFF2-40B4-BE49-F238E27FC236}">
              <a16:creationId xmlns:a16="http://schemas.microsoft.com/office/drawing/2014/main" id="{F358B7FD-67B3-4E10-B200-23B834A224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4" name="Shape 5">
          <a:extLst>
            <a:ext uri="{FF2B5EF4-FFF2-40B4-BE49-F238E27FC236}">
              <a16:creationId xmlns:a16="http://schemas.microsoft.com/office/drawing/2014/main" id="{DE8FB4D9-9FA5-4415-A262-66C5CEF46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5" name="Shape 5">
          <a:extLst>
            <a:ext uri="{FF2B5EF4-FFF2-40B4-BE49-F238E27FC236}">
              <a16:creationId xmlns:a16="http://schemas.microsoft.com/office/drawing/2014/main" id="{2020F128-937C-4DEB-B0A9-E5E76013A8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6" name="Shape 5">
          <a:extLst>
            <a:ext uri="{FF2B5EF4-FFF2-40B4-BE49-F238E27FC236}">
              <a16:creationId xmlns:a16="http://schemas.microsoft.com/office/drawing/2014/main" id="{99A2442B-E805-4F2E-BF85-D6527F524E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7" name="Shape 5">
          <a:extLst>
            <a:ext uri="{FF2B5EF4-FFF2-40B4-BE49-F238E27FC236}">
              <a16:creationId xmlns:a16="http://schemas.microsoft.com/office/drawing/2014/main" id="{948C1D21-66BA-4852-98B7-4AE6261A34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8" name="Shape 5">
          <a:extLst>
            <a:ext uri="{FF2B5EF4-FFF2-40B4-BE49-F238E27FC236}">
              <a16:creationId xmlns:a16="http://schemas.microsoft.com/office/drawing/2014/main" id="{5BA934D4-F1FD-489D-949F-64B941A20E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9" name="Shape 5">
          <a:extLst>
            <a:ext uri="{FF2B5EF4-FFF2-40B4-BE49-F238E27FC236}">
              <a16:creationId xmlns:a16="http://schemas.microsoft.com/office/drawing/2014/main" id="{E7B07C7B-1DCE-42D9-ADAE-D05020BF12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0" name="Shape 5">
          <a:extLst>
            <a:ext uri="{FF2B5EF4-FFF2-40B4-BE49-F238E27FC236}">
              <a16:creationId xmlns:a16="http://schemas.microsoft.com/office/drawing/2014/main" id="{45D4A7D4-18EB-415B-8947-574E766A31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1" name="Shape 5">
          <a:extLst>
            <a:ext uri="{FF2B5EF4-FFF2-40B4-BE49-F238E27FC236}">
              <a16:creationId xmlns:a16="http://schemas.microsoft.com/office/drawing/2014/main" id="{E8A27BB2-BD89-4B71-9CA2-4AA3FF582B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2" name="Shape 5">
          <a:extLst>
            <a:ext uri="{FF2B5EF4-FFF2-40B4-BE49-F238E27FC236}">
              <a16:creationId xmlns:a16="http://schemas.microsoft.com/office/drawing/2014/main" id="{D7316CCD-DE6D-4505-8E90-BEE86FE308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3" name="Shape 5">
          <a:extLst>
            <a:ext uri="{FF2B5EF4-FFF2-40B4-BE49-F238E27FC236}">
              <a16:creationId xmlns:a16="http://schemas.microsoft.com/office/drawing/2014/main" id="{BE792E4A-7608-4621-B3FB-2650DBC205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4" name="Shape 5">
          <a:extLst>
            <a:ext uri="{FF2B5EF4-FFF2-40B4-BE49-F238E27FC236}">
              <a16:creationId xmlns:a16="http://schemas.microsoft.com/office/drawing/2014/main" id="{F550666F-F866-49E4-B517-68B886921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5" name="Shape 5">
          <a:extLst>
            <a:ext uri="{FF2B5EF4-FFF2-40B4-BE49-F238E27FC236}">
              <a16:creationId xmlns:a16="http://schemas.microsoft.com/office/drawing/2014/main" id="{2F269FF3-49D5-47DA-AF93-91CB3AEC0C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6" name="Shape 5">
          <a:extLst>
            <a:ext uri="{FF2B5EF4-FFF2-40B4-BE49-F238E27FC236}">
              <a16:creationId xmlns:a16="http://schemas.microsoft.com/office/drawing/2014/main" id="{A775371A-9A50-43B7-B085-78F8272EAF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7" name="Shape 5">
          <a:extLst>
            <a:ext uri="{FF2B5EF4-FFF2-40B4-BE49-F238E27FC236}">
              <a16:creationId xmlns:a16="http://schemas.microsoft.com/office/drawing/2014/main" id="{D3445AF5-5C14-418F-A77D-F27DAF059D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8" name="Shape 5">
          <a:extLst>
            <a:ext uri="{FF2B5EF4-FFF2-40B4-BE49-F238E27FC236}">
              <a16:creationId xmlns:a16="http://schemas.microsoft.com/office/drawing/2014/main" id="{000B2CA5-775D-4B2C-908A-6248D494B3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9" name="Shape 5">
          <a:extLst>
            <a:ext uri="{FF2B5EF4-FFF2-40B4-BE49-F238E27FC236}">
              <a16:creationId xmlns:a16="http://schemas.microsoft.com/office/drawing/2014/main" id="{399204A4-79AB-4A1A-9B97-5F327A49BE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0" name="Shape 5">
          <a:extLst>
            <a:ext uri="{FF2B5EF4-FFF2-40B4-BE49-F238E27FC236}">
              <a16:creationId xmlns:a16="http://schemas.microsoft.com/office/drawing/2014/main" id="{3AB4CDB3-3CE1-477F-A8B8-B7D8425767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1" name="Shape 5">
          <a:extLst>
            <a:ext uri="{FF2B5EF4-FFF2-40B4-BE49-F238E27FC236}">
              <a16:creationId xmlns:a16="http://schemas.microsoft.com/office/drawing/2014/main" id="{A5D2E6C9-C143-4BB5-BFB6-F07C861D28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2" name="Shape 5">
          <a:extLst>
            <a:ext uri="{FF2B5EF4-FFF2-40B4-BE49-F238E27FC236}">
              <a16:creationId xmlns:a16="http://schemas.microsoft.com/office/drawing/2014/main" id="{8151C0BF-2FC1-4087-812B-7C5FC48952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3" name="Shape 5">
          <a:extLst>
            <a:ext uri="{FF2B5EF4-FFF2-40B4-BE49-F238E27FC236}">
              <a16:creationId xmlns:a16="http://schemas.microsoft.com/office/drawing/2014/main" id="{884171F3-037C-491E-92FC-F9C8E7CD0B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4" name="Shape 5">
          <a:extLst>
            <a:ext uri="{FF2B5EF4-FFF2-40B4-BE49-F238E27FC236}">
              <a16:creationId xmlns:a16="http://schemas.microsoft.com/office/drawing/2014/main" id="{1B20A5A3-AF3C-4D63-A45D-5077CE2960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5" name="Shape 5">
          <a:extLst>
            <a:ext uri="{FF2B5EF4-FFF2-40B4-BE49-F238E27FC236}">
              <a16:creationId xmlns:a16="http://schemas.microsoft.com/office/drawing/2014/main" id="{6B2904EA-6DA2-4012-9DAF-3C37F1D14B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6" name="Shape 5">
          <a:extLst>
            <a:ext uri="{FF2B5EF4-FFF2-40B4-BE49-F238E27FC236}">
              <a16:creationId xmlns:a16="http://schemas.microsoft.com/office/drawing/2014/main" id="{D934C083-38FB-4980-BAB8-10F6CC6CE4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07" name="Shape 6">
          <a:extLst>
            <a:ext uri="{FF2B5EF4-FFF2-40B4-BE49-F238E27FC236}">
              <a16:creationId xmlns:a16="http://schemas.microsoft.com/office/drawing/2014/main" id="{17D40223-B2E0-410D-8A3A-CB65A0B635D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08" name="Shape 6">
          <a:extLst>
            <a:ext uri="{FF2B5EF4-FFF2-40B4-BE49-F238E27FC236}">
              <a16:creationId xmlns:a16="http://schemas.microsoft.com/office/drawing/2014/main" id="{580B083D-D584-4AE3-89E5-D5F16D11CFC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09" name="Shape 4">
          <a:extLst>
            <a:ext uri="{FF2B5EF4-FFF2-40B4-BE49-F238E27FC236}">
              <a16:creationId xmlns:a16="http://schemas.microsoft.com/office/drawing/2014/main" id="{486B503C-5BAD-41F1-B73E-11C63B6E87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0" name="Shape 4">
          <a:extLst>
            <a:ext uri="{FF2B5EF4-FFF2-40B4-BE49-F238E27FC236}">
              <a16:creationId xmlns:a16="http://schemas.microsoft.com/office/drawing/2014/main" id="{21546289-476D-4584-90BC-8232DAF6C1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1" name="Shape 4">
          <a:extLst>
            <a:ext uri="{FF2B5EF4-FFF2-40B4-BE49-F238E27FC236}">
              <a16:creationId xmlns:a16="http://schemas.microsoft.com/office/drawing/2014/main" id="{BC62FB4A-CE9A-4C94-A45D-7CE29DE8DA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2" name="Shape 4">
          <a:extLst>
            <a:ext uri="{FF2B5EF4-FFF2-40B4-BE49-F238E27FC236}">
              <a16:creationId xmlns:a16="http://schemas.microsoft.com/office/drawing/2014/main" id="{C3C9B2BD-A2A5-40C9-AD0F-6F7A8A8311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3" name="Shape 4">
          <a:extLst>
            <a:ext uri="{FF2B5EF4-FFF2-40B4-BE49-F238E27FC236}">
              <a16:creationId xmlns:a16="http://schemas.microsoft.com/office/drawing/2014/main" id="{6953EA2D-DD7D-4ACC-B4ED-AC88915D4B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4" name="Shape 4">
          <a:extLst>
            <a:ext uri="{FF2B5EF4-FFF2-40B4-BE49-F238E27FC236}">
              <a16:creationId xmlns:a16="http://schemas.microsoft.com/office/drawing/2014/main" id="{3E6B0EE5-50E9-40F5-BD90-EE33E3072A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5" name="Shape 4">
          <a:extLst>
            <a:ext uri="{FF2B5EF4-FFF2-40B4-BE49-F238E27FC236}">
              <a16:creationId xmlns:a16="http://schemas.microsoft.com/office/drawing/2014/main" id="{CA8DA731-EE6D-4ED6-B90B-2886FCAF33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6" name="Shape 4">
          <a:extLst>
            <a:ext uri="{FF2B5EF4-FFF2-40B4-BE49-F238E27FC236}">
              <a16:creationId xmlns:a16="http://schemas.microsoft.com/office/drawing/2014/main" id="{7CB34567-EDBB-4E3D-BFA1-092C52794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7" name="Shape 4">
          <a:extLst>
            <a:ext uri="{FF2B5EF4-FFF2-40B4-BE49-F238E27FC236}">
              <a16:creationId xmlns:a16="http://schemas.microsoft.com/office/drawing/2014/main" id="{11BDD487-3B75-4609-B431-BAD7D41BDD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8" name="Shape 4">
          <a:extLst>
            <a:ext uri="{FF2B5EF4-FFF2-40B4-BE49-F238E27FC236}">
              <a16:creationId xmlns:a16="http://schemas.microsoft.com/office/drawing/2014/main" id="{7A2E9ACC-4556-403C-855C-343DE6DA1B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9" name="Shape 4">
          <a:extLst>
            <a:ext uri="{FF2B5EF4-FFF2-40B4-BE49-F238E27FC236}">
              <a16:creationId xmlns:a16="http://schemas.microsoft.com/office/drawing/2014/main" id="{C9FE78C6-CB75-47E4-9225-97D2482A42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0" name="Shape 4">
          <a:extLst>
            <a:ext uri="{FF2B5EF4-FFF2-40B4-BE49-F238E27FC236}">
              <a16:creationId xmlns:a16="http://schemas.microsoft.com/office/drawing/2014/main" id="{C74C777A-3788-4BE4-8AA8-5835465AF0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1" name="Shape 4">
          <a:extLst>
            <a:ext uri="{FF2B5EF4-FFF2-40B4-BE49-F238E27FC236}">
              <a16:creationId xmlns:a16="http://schemas.microsoft.com/office/drawing/2014/main" id="{5F98718F-9518-4F78-90BE-AC79EE472B0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2" name="Shape 4">
          <a:extLst>
            <a:ext uri="{FF2B5EF4-FFF2-40B4-BE49-F238E27FC236}">
              <a16:creationId xmlns:a16="http://schemas.microsoft.com/office/drawing/2014/main" id="{5B2BD057-2BB3-4F0F-AEA3-22B535D901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3" name="Shape 4">
          <a:extLst>
            <a:ext uri="{FF2B5EF4-FFF2-40B4-BE49-F238E27FC236}">
              <a16:creationId xmlns:a16="http://schemas.microsoft.com/office/drawing/2014/main" id="{460FFE06-30A9-4687-AE6A-752A5E1F88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4" name="Shape 5">
          <a:extLst>
            <a:ext uri="{FF2B5EF4-FFF2-40B4-BE49-F238E27FC236}">
              <a16:creationId xmlns:a16="http://schemas.microsoft.com/office/drawing/2014/main" id="{67F0BD74-17E4-49E1-ACD3-9679ECCFC1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5" name="Shape 5">
          <a:extLst>
            <a:ext uri="{FF2B5EF4-FFF2-40B4-BE49-F238E27FC236}">
              <a16:creationId xmlns:a16="http://schemas.microsoft.com/office/drawing/2014/main" id="{E1D614D4-8289-4DE4-9FA9-69A39909CE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6" name="Shape 5">
          <a:extLst>
            <a:ext uri="{FF2B5EF4-FFF2-40B4-BE49-F238E27FC236}">
              <a16:creationId xmlns:a16="http://schemas.microsoft.com/office/drawing/2014/main" id="{6D69DFFA-BA41-4508-AA42-3EF22AC8A9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7" name="Shape 5">
          <a:extLst>
            <a:ext uri="{FF2B5EF4-FFF2-40B4-BE49-F238E27FC236}">
              <a16:creationId xmlns:a16="http://schemas.microsoft.com/office/drawing/2014/main" id="{84F563BD-20E7-4038-BEA1-F384D46450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8" name="Shape 5">
          <a:extLst>
            <a:ext uri="{FF2B5EF4-FFF2-40B4-BE49-F238E27FC236}">
              <a16:creationId xmlns:a16="http://schemas.microsoft.com/office/drawing/2014/main" id="{6E6BE90A-A9F1-40C9-955E-D556879C28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9" name="Shape 5">
          <a:extLst>
            <a:ext uri="{FF2B5EF4-FFF2-40B4-BE49-F238E27FC236}">
              <a16:creationId xmlns:a16="http://schemas.microsoft.com/office/drawing/2014/main" id="{4E8BAEEE-F036-419A-B3CD-E3F9121544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0" name="Shape 5">
          <a:extLst>
            <a:ext uri="{FF2B5EF4-FFF2-40B4-BE49-F238E27FC236}">
              <a16:creationId xmlns:a16="http://schemas.microsoft.com/office/drawing/2014/main" id="{04487B62-503C-4E7F-9011-AEAF2C5F76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1" name="Shape 5">
          <a:extLst>
            <a:ext uri="{FF2B5EF4-FFF2-40B4-BE49-F238E27FC236}">
              <a16:creationId xmlns:a16="http://schemas.microsoft.com/office/drawing/2014/main" id="{D1234DD3-8513-4E4E-819E-97DC6D2EC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2" name="Shape 5">
          <a:extLst>
            <a:ext uri="{FF2B5EF4-FFF2-40B4-BE49-F238E27FC236}">
              <a16:creationId xmlns:a16="http://schemas.microsoft.com/office/drawing/2014/main" id="{2D019B28-48D2-48F8-BD1F-E83751513B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3" name="Shape 5">
          <a:extLst>
            <a:ext uri="{FF2B5EF4-FFF2-40B4-BE49-F238E27FC236}">
              <a16:creationId xmlns:a16="http://schemas.microsoft.com/office/drawing/2014/main" id="{EA455E08-5D9F-4B06-BCF1-9C71408276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4" name="Shape 5">
          <a:extLst>
            <a:ext uri="{FF2B5EF4-FFF2-40B4-BE49-F238E27FC236}">
              <a16:creationId xmlns:a16="http://schemas.microsoft.com/office/drawing/2014/main" id="{A3187BC2-1EAA-4352-A631-67988A96C3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5" name="Shape 5">
          <a:extLst>
            <a:ext uri="{FF2B5EF4-FFF2-40B4-BE49-F238E27FC236}">
              <a16:creationId xmlns:a16="http://schemas.microsoft.com/office/drawing/2014/main" id="{96ADD8DB-037E-487D-BA8C-13B6472BD0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6" name="Shape 5">
          <a:extLst>
            <a:ext uri="{FF2B5EF4-FFF2-40B4-BE49-F238E27FC236}">
              <a16:creationId xmlns:a16="http://schemas.microsoft.com/office/drawing/2014/main" id="{06708B62-ADE1-4F4C-B11E-54FE3F4F39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7" name="Shape 5">
          <a:extLst>
            <a:ext uri="{FF2B5EF4-FFF2-40B4-BE49-F238E27FC236}">
              <a16:creationId xmlns:a16="http://schemas.microsoft.com/office/drawing/2014/main" id="{B4CE7FD6-91C0-4B6E-A242-16E43F8423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8" name="Shape 5">
          <a:extLst>
            <a:ext uri="{FF2B5EF4-FFF2-40B4-BE49-F238E27FC236}">
              <a16:creationId xmlns:a16="http://schemas.microsoft.com/office/drawing/2014/main" id="{48B0AB31-0807-4F3B-A7BF-41455CA111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9" name="Shape 5">
          <a:extLst>
            <a:ext uri="{FF2B5EF4-FFF2-40B4-BE49-F238E27FC236}">
              <a16:creationId xmlns:a16="http://schemas.microsoft.com/office/drawing/2014/main" id="{B23AB43F-4A23-4D04-A673-FA5EA109B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0" name="Shape 4">
          <a:extLst>
            <a:ext uri="{FF2B5EF4-FFF2-40B4-BE49-F238E27FC236}">
              <a16:creationId xmlns:a16="http://schemas.microsoft.com/office/drawing/2014/main" id="{30777296-D5A4-4A99-A913-5878B15B85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1" name="Shape 4">
          <a:extLst>
            <a:ext uri="{FF2B5EF4-FFF2-40B4-BE49-F238E27FC236}">
              <a16:creationId xmlns:a16="http://schemas.microsoft.com/office/drawing/2014/main" id="{372A4AA1-BFA3-4084-931B-421B2E8E80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2" name="Shape 4">
          <a:extLst>
            <a:ext uri="{FF2B5EF4-FFF2-40B4-BE49-F238E27FC236}">
              <a16:creationId xmlns:a16="http://schemas.microsoft.com/office/drawing/2014/main" id="{E66244D1-C7A9-4C1B-A2D1-793468B9DB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3" name="Shape 4">
          <a:extLst>
            <a:ext uri="{FF2B5EF4-FFF2-40B4-BE49-F238E27FC236}">
              <a16:creationId xmlns:a16="http://schemas.microsoft.com/office/drawing/2014/main" id="{F3EECD51-13FA-4453-904B-8784EB97D2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4" name="Shape 4">
          <a:extLst>
            <a:ext uri="{FF2B5EF4-FFF2-40B4-BE49-F238E27FC236}">
              <a16:creationId xmlns:a16="http://schemas.microsoft.com/office/drawing/2014/main" id="{325656E8-0A7F-4451-8E80-2C9F0CBB0F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5" name="Shape 4">
          <a:extLst>
            <a:ext uri="{FF2B5EF4-FFF2-40B4-BE49-F238E27FC236}">
              <a16:creationId xmlns:a16="http://schemas.microsoft.com/office/drawing/2014/main" id="{6FDD6F30-816B-4B81-9917-7DD18CC68FD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6" name="Shape 4">
          <a:extLst>
            <a:ext uri="{FF2B5EF4-FFF2-40B4-BE49-F238E27FC236}">
              <a16:creationId xmlns:a16="http://schemas.microsoft.com/office/drawing/2014/main" id="{76A5838B-F9B5-423B-AB69-DF984DC238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7" name="Shape 4">
          <a:extLst>
            <a:ext uri="{FF2B5EF4-FFF2-40B4-BE49-F238E27FC236}">
              <a16:creationId xmlns:a16="http://schemas.microsoft.com/office/drawing/2014/main" id="{5DCCBB9A-8007-4288-9B5A-13B87D1F75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8" name="Shape 4">
          <a:extLst>
            <a:ext uri="{FF2B5EF4-FFF2-40B4-BE49-F238E27FC236}">
              <a16:creationId xmlns:a16="http://schemas.microsoft.com/office/drawing/2014/main" id="{DA81BAB5-EC36-4103-8E80-3AD86F753A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9" name="Shape 4">
          <a:extLst>
            <a:ext uri="{FF2B5EF4-FFF2-40B4-BE49-F238E27FC236}">
              <a16:creationId xmlns:a16="http://schemas.microsoft.com/office/drawing/2014/main" id="{3F01A445-7B0A-475D-B6BB-33600774B4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0" name="Shape 4">
          <a:extLst>
            <a:ext uri="{FF2B5EF4-FFF2-40B4-BE49-F238E27FC236}">
              <a16:creationId xmlns:a16="http://schemas.microsoft.com/office/drawing/2014/main" id="{FDB9B6C9-131A-42CD-A181-96832315FB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1" name="Shape 4">
          <a:extLst>
            <a:ext uri="{FF2B5EF4-FFF2-40B4-BE49-F238E27FC236}">
              <a16:creationId xmlns:a16="http://schemas.microsoft.com/office/drawing/2014/main" id="{DC07A75D-FD4B-4061-B0DF-99426C0BE2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2" name="Shape 4">
          <a:extLst>
            <a:ext uri="{FF2B5EF4-FFF2-40B4-BE49-F238E27FC236}">
              <a16:creationId xmlns:a16="http://schemas.microsoft.com/office/drawing/2014/main" id="{8FE3B259-F9BE-42E1-BEF2-A6E0A05B51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3" name="Shape 4">
          <a:extLst>
            <a:ext uri="{FF2B5EF4-FFF2-40B4-BE49-F238E27FC236}">
              <a16:creationId xmlns:a16="http://schemas.microsoft.com/office/drawing/2014/main" id="{C9FEE2FC-9685-4760-8184-72D7770481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4" name="Shape 4">
          <a:extLst>
            <a:ext uri="{FF2B5EF4-FFF2-40B4-BE49-F238E27FC236}">
              <a16:creationId xmlns:a16="http://schemas.microsoft.com/office/drawing/2014/main" id="{56EACB08-CEFB-4006-8D67-6B71BB285F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5" name="Shape 5">
          <a:extLst>
            <a:ext uri="{FF2B5EF4-FFF2-40B4-BE49-F238E27FC236}">
              <a16:creationId xmlns:a16="http://schemas.microsoft.com/office/drawing/2014/main" id="{C2527329-B414-48E1-BB85-6946B73815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6" name="Shape 5">
          <a:extLst>
            <a:ext uri="{FF2B5EF4-FFF2-40B4-BE49-F238E27FC236}">
              <a16:creationId xmlns:a16="http://schemas.microsoft.com/office/drawing/2014/main" id="{C4B7AC80-168F-479B-963F-49F55F9385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7" name="Shape 5">
          <a:extLst>
            <a:ext uri="{FF2B5EF4-FFF2-40B4-BE49-F238E27FC236}">
              <a16:creationId xmlns:a16="http://schemas.microsoft.com/office/drawing/2014/main" id="{874881A8-AC43-46F1-8B43-586E65EC23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8" name="Shape 5">
          <a:extLst>
            <a:ext uri="{FF2B5EF4-FFF2-40B4-BE49-F238E27FC236}">
              <a16:creationId xmlns:a16="http://schemas.microsoft.com/office/drawing/2014/main" id="{B402583D-B4B2-4208-9FCB-0DA4C018DF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9" name="Shape 5">
          <a:extLst>
            <a:ext uri="{FF2B5EF4-FFF2-40B4-BE49-F238E27FC236}">
              <a16:creationId xmlns:a16="http://schemas.microsoft.com/office/drawing/2014/main" id="{E02D31BD-CCCF-4248-A26E-46618391F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0" name="Shape 5">
          <a:extLst>
            <a:ext uri="{FF2B5EF4-FFF2-40B4-BE49-F238E27FC236}">
              <a16:creationId xmlns:a16="http://schemas.microsoft.com/office/drawing/2014/main" id="{888C6810-D29C-4954-ABAC-18DF5B1660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1" name="Shape 5">
          <a:extLst>
            <a:ext uri="{FF2B5EF4-FFF2-40B4-BE49-F238E27FC236}">
              <a16:creationId xmlns:a16="http://schemas.microsoft.com/office/drawing/2014/main" id="{6A295D37-ED69-484C-99BF-35A0CD972E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2" name="Shape 5">
          <a:extLst>
            <a:ext uri="{FF2B5EF4-FFF2-40B4-BE49-F238E27FC236}">
              <a16:creationId xmlns:a16="http://schemas.microsoft.com/office/drawing/2014/main" id="{E1EEAE49-EFB5-4C89-A8A7-1C194E2520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3" name="Shape 5">
          <a:extLst>
            <a:ext uri="{FF2B5EF4-FFF2-40B4-BE49-F238E27FC236}">
              <a16:creationId xmlns:a16="http://schemas.microsoft.com/office/drawing/2014/main" id="{130F3F65-D945-4756-AB42-F7864D40B4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4" name="Shape 5">
          <a:extLst>
            <a:ext uri="{FF2B5EF4-FFF2-40B4-BE49-F238E27FC236}">
              <a16:creationId xmlns:a16="http://schemas.microsoft.com/office/drawing/2014/main" id="{0AB50BCD-2A65-4E7F-9919-D56033D377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5" name="Shape 5">
          <a:extLst>
            <a:ext uri="{FF2B5EF4-FFF2-40B4-BE49-F238E27FC236}">
              <a16:creationId xmlns:a16="http://schemas.microsoft.com/office/drawing/2014/main" id="{5A986149-1010-40FF-BC5B-2598C5FC4F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6" name="Shape 5">
          <a:extLst>
            <a:ext uri="{FF2B5EF4-FFF2-40B4-BE49-F238E27FC236}">
              <a16:creationId xmlns:a16="http://schemas.microsoft.com/office/drawing/2014/main" id="{64864508-CEB9-4478-98E9-CF023C3E4A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7" name="Shape 5">
          <a:extLst>
            <a:ext uri="{FF2B5EF4-FFF2-40B4-BE49-F238E27FC236}">
              <a16:creationId xmlns:a16="http://schemas.microsoft.com/office/drawing/2014/main" id="{7D07CAF6-747D-48C5-AA53-260F29C96C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8" name="Shape 5">
          <a:extLst>
            <a:ext uri="{FF2B5EF4-FFF2-40B4-BE49-F238E27FC236}">
              <a16:creationId xmlns:a16="http://schemas.microsoft.com/office/drawing/2014/main" id="{61EFE809-5F17-4C5F-BCB6-F44C23C6D0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9" name="Shape 5">
          <a:extLst>
            <a:ext uri="{FF2B5EF4-FFF2-40B4-BE49-F238E27FC236}">
              <a16:creationId xmlns:a16="http://schemas.microsoft.com/office/drawing/2014/main" id="{0C36F83C-1ED5-4522-BA06-B864BF9590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70" name="Shape 5">
          <a:extLst>
            <a:ext uri="{FF2B5EF4-FFF2-40B4-BE49-F238E27FC236}">
              <a16:creationId xmlns:a16="http://schemas.microsoft.com/office/drawing/2014/main" id="{AFC0C2AC-8258-46F2-8810-C6EDDDBBF0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1" name="Shape 4">
          <a:extLst>
            <a:ext uri="{FF2B5EF4-FFF2-40B4-BE49-F238E27FC236}">
              <a16:creationId xmlns:a16="http://schemas.microsoft.com/office/drawing/2014/main" id="{79DFFEFD-2CA5-44D1-BE25-092E9F297C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2" name="Shape 4">
          <a:extLst>
            <a:ext uri="{FF2B5EF4-FFF2-40B4-BE49-F238E27FC236}">
              <a16:creationId xmlns:a16="http://schemas.microsoft.com/office/drawing/2014/main" id="{8C67F737-CF71-4120-8410-B802B5B8C0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3" name="Shape 4">
          <a:extLst>
            <a:ext uri="{FF2B5EF4-FFF2-40B4-BE49-F238E27FC236}">
              <a16:creationId xmlns:a16="http://schemas.microsoft.com/office/drawing/2014/main" id="{69B7E63B-D0C8-4541-9396-E57BF1B5DF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4" name="Shape 4">
          <a:extLst>
            <a:ext uri="{FF2B5EF4-FFF2-40B4-BE49-F238E27FC236}">
              <a16:creationId xmlns:a16="http://schemas.microsoft.com/office/drawing/2014/main" id="{F6B21102-303B-4B12-8C65-31F48F6657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5" name="Shape 4">
          <a:extLst>
            <a:ext uri="{FF2B5EF4-FFF2-40B4-BE49-F238E27FC236}">
              <a16:creationId xmlns:a16="http://schemas.microsoft.com/office/drawing/2014/main" id="{C14450F8-6046-4C6A-8ADC-99BD719186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6" name="Shape 4">
          <a:extLst>
            <a:ext uri="{FF2B5EF4-FFF2-40B4-BE49-F238E27FC236}">
              <a16:creationId xmlns:a16="http://schemas.microsoft.com/office/drawing/2014/main" id="{60E27F65-747E-4F95-A482-D0A5E91B86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7" name="Shape 4">
          <a:extLst>
            <a:ext uri="{FF2B5EF4-FFF2-40B4-BE49-F238E27FC236}">
              <a16:creationId xmlns:a16="http://schemas.microsoft.com/office/drawing/2014/main" id="{FE7B8035-583C-4F35-8DAA-2F45801380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8" name="Shape 4">
          <a:extLst>
            <a:ext uri="{FF2B5EF4-FFF2-40B4-BE49-F238E27FC236}">
              <a16:creationId xmlns:a16="http://schemas.microsoft.com/office/drawing/2014/main" id="{3BE87A15-D9DB-4FA5-893F-FCBA8CBC65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9" name="Shape 4">
          <a:extLst>
            <a:ext uri="{FF2B5EF4-FFF2-40B4-BE49-F238E27FC236}">
              <a16:creationId xmlns:a16="http://schemas.microsoft.com/office/drawing/2014/main" id="{770822C3-DEC8-4656-9162-83A349777D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0" name="Shape 4">
          <a:extLst>
            <a:ext uri="{FF2B5EF4-FFF2-40B4-BE49-F238E27FC236}">
              <a16:creationId xmlns:a16="http://schemas.microsoft.com/office/drawing/2014/main" id="{6F9A3A29-2179-4048-B3F2-9A57CDC6FF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1" name="Shape 4">
          <a:extLst>
            <a:ext uri="{FF2B5EF4-FFF2-40B4-BE49-F238E27FC236}">
              <a16:creationId xmlns:a16="http://schemas.microsoft.com/office/drawing/2014/main" id="{147B4847-57FC-4FDE-A8E5-8D589777E5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2" name="Shape 4">
          <a:extLst>
            <a:ext uri="{FF2B5EF4-FFF2-40B4-BE49-F238E27FC236}">
              <a16:creationId xmlns:a16="http://schemas.microsoft.com/office/drawing/2014/main" id="{12E11228-1FAB-4572-ABA8-3160FB6DD2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3" name="Shape 4">
          <a:extLst>
            <a:ext uri="{FF2B5EF4-FFF2-40B4-BE49-F238E27FC236}">
              <a16:creationId xmlns:a16="http://schemas.microsoft.com/office/drawing/2014/main" id="{3044C381-B795-400E-8020-CEF1AE90F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4" name="Shape 4">
          <a:extLst>
            <a:ext uri="{FF2B5EF4-FFF2-40B4-BE49-F238E27FC236}">
              <a16:creationId xmlns:a16="http://schemas.microsoft.com/office/drawing/2014/main" id="{6FAFE617-7FE1-4A68-9F8A-CB20C89CBE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5" name="Shape 4">
          <a:extLst>
            <a:ext uri="{FF2B5EF4-FFF2-40B4-BE49-F238E27FC236}">
              <a16:creationId xmlns:a16="http://schemas.microsoft.com/office/drawing/2014/main" id="{8B1107D0-8154-4507-A119-17D9E5FB35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6" name="Shape 5">
          <a:extLst>
            <a:ext uri="{FF2B5EF4-FFF2-40B4-BE49-F238E27FC236}">
              <a16:creationId xmlns:a16="http://schemas.microsoft.com/office/drawing/2014/main" id="{B276E217-846D-44BB-B73D-649C59B06C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7" name="Shape 5">
          <a:extLst>
            <a:ext uri="{FF2B5EF4-FFF2-40B4-BE49-F238E27FC236}">
              <a16:creationId xmlns:a16="http://schemas.microsoft.com/office/drawing/2014/main" id="{51EF8883-56BE-41ED-B644-A7580C808F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8" name="Shape 5">
          <a:extLst>
            <a:ext uri="{FF2B5EF4-FFF2-40B4-BE49-F238E27FC236}">
              <a16:creationId xmlns:a16="http://schemas.microsoft.com/office/drawing/2014/main" id="{F44197AB-DEF1-407E-87EF-3735F83814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9" name="Shape 5">
          <a:extLst>
            <a:ext uri="{FF2B5EF4-FFF2-40B4-BE49-F238E27FC236}">
              <a16:creationId xmlns:a16="http://schemas.microsoft.com/office/drawing/2014/main" id="{39B9FBB6-1C32-40B0-816A-888F72724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0" name="Shape 5">
          <a:extLst>
            <a:ext uri="{FF2B5EF4-FFF2-40B4-BE49-F238E27FC236}">
              <a16:creationId xmlns:a16="http://schemas.microsoft.com/office/drawing/2014/main" id="{EAAA3B09-84A0-432F-8175-DB1173498E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1" name="Shape 5">
          <a:extLst>
            <a:ext uri="{FF2B5EF4-FFF2-40B4-BE49-F238E27FC236}">
              <a16:creationId xmlns:a16="http://schemas.microsoft.com/office/drawing/2014/main" id="{6B75CF60-95E9-405E-845A-FB9216F321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2" name="Shape 5">
          <a:extLst>
            <a:ext uri="{FF2B5EF4-FFF2-40B4-BE49-F238E27FC236}">
              <a16:creationId xmlns:a16="http://schemas.microsoft.com/office/drawing/2014/main" id="{DB8E552C-77A0-44B0-9B50-8FF714E000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3" name="Shape 5">
          <a:extLst>
            <a:ext uri="{FF2B5EF4-FFF2-40B4-BE49-F238E27FC236}">
              <a16:creationId xmlns:a16="http://schemas.microsoft.com/office/drawing/2014/main" id="{A41B034D-2D3A-4F78-BC36-C536030A3C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4" name="Shape 5">
          <a:extLst>
            <a:ext uri="{FF2B5EF4-FFF2-40B4-BE49-F238E27FC236}">
              <a16:creationId xmlns:a16="http://schemas.microsoft.com/office/drawing/2014/main" id="{DBD808B8-E474-4E07-A193-4F9DE73794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5" name="Shape 5">
          <a:extLst>
            <a:ext uri="{FF2B5EF4-FFF2-40B4-BE49-F238E27FC236}">
              <a16:creationId xmlns:a16="http://schemas.microsoft.com/office/drawing/2014/main" id="{D6D388C7-4F9D-4DC0-A6BB-18071D154D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6" name="Shape 5">
          <a:extLst>
            <a:ext uri="{FF2B5EF4-FFF2-40B4-BE49-F238E27FC236}">
              <a16:creationId xmlns:a16="http://schemas.microsoft.com/office/drawing/2014/main" id="{B1E561C8-DCC2-406F-AA89-8A6884A271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7" name="Shape 5">
          <a:extLst>
            <a:ext uri="{FF2B5EF4-FFF2-40B4-BE49-F238E27FC236}">
              <a16:creationId xmlns:a16="http://schemas.microsoft.com/office/drawing/2014/main" id="{7D99E93A-16C1-4531-90C7-C6A56A938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8" name="Shape 5">
          <a:extLst>
            <a:ext uri="{FF2B5EF4-FFF2-40B4-BE49-F238E27FC236}">
              <a16:creationId xmlns:a16="http://schemas.microsoft.com/office/drawing/2014/main" id="{8E4960C3-D1B0-4565-9397-9F74905B09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99" name="Shape 6">
          <a:extLst>
            <a:ext uri="{FF2B5EF4-FFF2-40B4-BE49-F238E27FC236}">
              <a16:creationId xmlns:a16="http://schemas.microsoft.com/office/drawing/2014/main" id="{85764EB8-4871-4F1C-8F62-1CD5532B231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700" name="Shape 6">
          <a:extLst>
            <a:ext uri="{FF2B5EF4-FFF2-40B4-BE49-F238E27FC236}">
              <a16:creationId xmlns:a16="http://schemas.microsoft.com/office/drawing/2014/main" id="{49BBDC3F-F803-43AB-818B-2CDD97FE02E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1" name="Shape 4">
          <a:extLst>
            <a:ext uri="{FF2B5EF4-FFF2-40B4-BE49-F238E27FC236}">
              <a16:creationId xmlns:a16="http://schemas.microsoft.com/office/drawing/2014/main" id="{A74B69EA-4C82-4BF8-95C4-FF57D88073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2" name="Shape 4">
          <a:extLst>
            <a:ext uri="{FF2B5EF4-FFF2-40B4-BE49-F238E27FC236}">
              <a16:creationId xmlns:a16="http://schemas.microsoft.com/office/drawing/2014/main" id="{8F64E6CF-F212-4C86-817A-D71F1A805B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3" name="Shape 4">
          <a:extLst>
            <a:ext uri="{FF2B5EF4-FFF2-40B4-BE49-F238E27FC236}">
              <a16:creationId xmlns:a16="http://schemas.microsoft.com/office/drawing/2014/main" id="{5798F944-7A5B-44A6-9AEF-79F9CA19BB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4" name="Shape 4">
          <a:extLst>
            <a:ext uri="{FF2B5EF4-FFF2-40B4-BE49-F238E27FC236}">
              <a16:creationId xmlns:a16="http://schemas.microsoft.com/office/drawing/2014/main" id="{4D5A6C3B-94F8-4920-A9B9-9A5D1DF227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5" name="Shape 4">
          <a:extLst>
            <a:ext uri="{FF2B5EF4-FFF2-40B4-BE49-F238E27FC236}">
              <a16:creationId xmlns:a16="http://schemas.microsoft.com/office/drawing/2014/main" id="{616FD4CA-8CB7-4F62-B4F5-C6F735A3F9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6" name="Shape 4">
          <a:extLst>
            <a:ext uri="{FF2B5EF4-FFF2-40B4-BE49-F238E27FC236}">
              <a16:creationId xmlns:a16="http://schemas.microsoft.com/office/drawing/2014/main" id="{AAA783D8-1913-4370-A930-235CC8EFB7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7" name="Shape 4">
          <a:extLst>
            <a:ext uri="{FF2B5EF4-FFF2-40B4-BE49-F238E27FC236}">
              <a16:creationId xmlns:a16="http://schemas.microsoft.com/office/drawing/2014/main" id="{E07DED93-1005-4373-ACE4-A46404AC18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8" name="Shape 4">
          <a:extLst>
            <a:ext uri="{FF2B5EF4-FFF2-40B4-BE49-F238E27FC236}">
              <a16:creationId xmlns:a16="http://schemas.microsoft.com/office/drawing/2014/main" id="{1ABFF289-0B43-43A6-94DA-CFD49165E4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9" name="Shape 4">
          <a:extLst>
            <a:ext uri="{FF2B5EF4-FFF2-40B4-BE49-F238E27FC236}">
              <a16:creationId xmlns:a16="http://schemas.microsoft.com/office/drawing/2014/main" id="{EAC62C82-BFE7-48E6-9B0B-174BC94B35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0" name="Shape 4">
          <a:extLst>
            <a:ext uri="{FF2B5EF4-FFF2-40B4-BE49-F238E27FC236}">
              <a16:creationId xmlns:a16="http://schemas.microsoft.com/office/drawing/2014/main" id="{F912B2E2-6653-4FFD-B826-63C7B15880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1" name="Shape 4">
          <a:extLst>
            <a:ext uri="{FF2B5EF4-FFF2-40B4-BE49-F238E27FC236}">
              <a16:creationId xmlns:a16="http://schemas.microsoft.com/office/drawing/2014/main" id="{F70696B5-1A17-4682-82F2-3B4CB61155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2" name="Shape 4">
          <a:extLst>
            <a:ext uri="{FF2B5EF4-FFF2-40B4-BE49-F238E27FC236}">
              <a16:creationId xmlns:a16="http://schemas.microsoft.com/office/drawing/2014/main" id="{8D49FC6B-B538-4710-B42C-506D1F1452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3" name="Shape 4">
          <a:extLst>
            <a:ext uri="{FF2B5EF4-FFF2-40B4-BE49-F238E27FC236}">
              <a16:creationId xmlns:a16="http://schemas.microsoft.com/office/drawing/2014/main" id="{E1898F0B-7167-4F32-A510-8C6D962512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4" name="Shape 4">
          <a:extLst>
            <a:ext uri="{FF2B5EF4-FFF2-40B4-BE49-F238E27FC236}">
              <a16:creationId xmlns:a16="http://schemas.microsoft.com/office/drawing/2014/main" id="{BE124A49-DF6E-4081-BC71-7D85553F3A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5" name="Shape 4">
          <a:extLst>
            <a:ext uri="{FF2B5EF4-FFF2-40B4-BE49-F238E27FC236}">
              <a16:creationId xmlns:a16="http://schemas.microsoft.com/office/drawing/2014/main" id="{AAF230BE-90CE-48F4-A26D-C0822F58D0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6" name="Shape 5">
          <a:extLst>
            <a:ext uri="{FF2B5EF4-FFF2-40B4-BE49-F238E27FC236}">
              <a16:creationId xmlns:a16="http://schemas.microsoft.com/office/drawing/2014/main" id="{2EDD7934-907B-4103-B37F-5328192767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7" name="Shape 5">
          <a:extLst>
            <a:ext uri="{FF2B5EF4-FFF2-40B4-BE49-F238E27FC236}">
              <a16:creationId xmlns:a16="http://schemas.microsoft.com/office/drawing/2014/main" id="{E820EA75-7FB0-4104-9B7B-844EAEF75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8" name="Shape 5">
          <a:extLst>
            <a:ext uri="{FF2B5EF4-FFF2-40B4-BE49-F238E27FC236}">
              <a16:creationId xmlns:a16="http://schemas.microsoft.com/office/drawing/2014/main" id="{544A97B2-FC4D-429C-B674-4565AF9701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9" name="Shape 5">
          <a:extLst>
            <a:ext uri="{FF2B5EF4-FFF2-40B4-BE49-F238E27FC236}">
              <a16:creationId xmlns:a16="http://schemas.microsoft.com/office/drawing/2014/main" id="{3B982EC0-728B-4BC4-9969-74E415A0E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0" name="Shape 5">
          <a:extLst>
            <a:ext uri="{FF2B5EF4-FFF2-40B4-BE49-F238E27FC236}">
              <a16:creationId xmlns:a16="http://schemas.microsoft.com/office/drawing/2014/main" id="{0E41D1DC-5FAC-49C6-90F1-6F6BBA8708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1" name="Shape 5">
          <a:extLst>
            <a:ext uri="{FF2B5EF4-FFF2-40B4-BE49-F238E27FC236}">
              <a16:creationId xmlns:a16="http://schemas.microsoft.com/office/drawing/2014/main" id="{1FE14709-B467-4257-BA03-1C7F53293E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2" name="Shape 5">
          <a:extLst>
            <a:ext uri="{FF2B5EF4-FFF2-40B4-BE49-F238E27FC236}">
              <a16:creationId xmlns:a16="http://schemas.microsoft.com/office/drawing/2014/main" id="{C87536E8-7C6D-427D-AAE3-8AF10E434E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3" name="Shape 5">
          <a:extLst>
            <a:ext uri="{FF2B5EF4-FFF2-40B4-BE49-F238E27FC236}">
              <a16:creationId xmlns:a16="http://schemas.microsoft.com/office/drawing/2014/main" id="{33D57244-3177-4FE1-8B1C-89DB50C574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4" name="Shape 5">
          <a:extLst>
            <a:ext uri="{FF2B5EF4-FFF2-40B4-BE49-F238E27FC236}">
              <a16:creationId xmlns:a16="http://schemas.microsoft.com/office/drawing/2014/main" id="{3BFE8F90-FA0C-4F3B-89C1-12557C3545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5" name="Shape 5">
          <a:extLst>
            <a:ext uri="{FF2B5EF4-FFF2-40B4-BE49-F238E27FC236}">
              <a16:creationId xmlns:a16="http://schemas.microsoft.com/office/drawing/2014/main" id="{49CCF379-815D-493D-B90C-2C7050E639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6" name="Shape 5">
          <a:extLst>
            <a:ext uri="{FF2B5EF4-FFF2-40B4-BE49-F238E27FC236}">
              <a16:creationId xmlns:a16="http://schemas.microsoft.com/office/drawing/2014/main" id="{0ACABEE6-C68A-44A7-81D9-49A7883341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7" name="Shape 5">
          <a:extLst>
            <a:ext uri="{FF2B5EF4-FFF2-40B4-BE49-F238E27FC236}">
              <a16:creationId xmlns:a16="http://schemas.microsoft.com/office/drawing/2014/main" id="{383CA963-DC86-4DDC-8C3C-B67AAE2291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8" name="Shape 5">
          <a:extLst>
            <a:ext uri="{FF2B5EF4-FFF2-40B4-BE49-F238E27FC236}">
              <a16:creationId xmlns:a16="http://schemas.microsoft.com/office/drawing/2014/main" id="{4B2CBEBB-03A0-4416-BC84-0579436C28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9" name="Shape 5">
          <a:extLst>
            <a:ext uri="{FF2B5EF4-FFF2-40B4-BE49-F238E27FC236}">
              <a16:creationId xmlns:a16="http://schemas.microsoft.com/office/drawing/2014/main" id="{29F97B44-484D-4F91-8024-67C9278E4D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30" name="Shape 5">
          <a:extLst>
            <a:ext uri="{FF2B5EF4-FFF2-40B4-BE49-F238E27FC236}">
              <a16:creationId xmlns:a16="http://schemas.microsoft.com/office/drawing/2014/main" id="{798B7662-AE6A-4A5F-853D-F92CC45F83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31" name="Shape 5">
          <a:extLst>
            <a:ext uri="{FF2B5EF4-FFF2-40B4-BE49-F238E27FC236}">
              <a16:creationId xmlns:a16="http://schemas.microsoft.com/office/drawing/2014/main" id="{03A869A3-D4EF-483C-BD76-24080E44CB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2" name="Shape 4">
          <a:extLst>
            <a:ext uri="{FF2B5EF4-FFF2-40B4-BE49-F238E27FC236}">
              <a16:creationId xmlns:a16="http://schemas.microsoft.com/office/drawing/2014/main" id="{CA46BD40-0B8E-46E1-B9F9-7B42E92A0D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3" name="Shape 4">
          <a:extLst>
            <a:ext uri="{FF2B5EF4-FFF2-40B4-BE49-F238E27FC236}">
              <a16:creationId xmlns:a16="http://schemas.microsoft.com/office/drawing/2014/main" id="{DDF15F01-8775-4742-8E45-659AE663D7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4" name="Shape 4">
          <a:extLst>
            <a:ext uri="{FF2B5EF4-FFF2-40B4-BE49-F238E27FC236}">
              <a16:creationId xmlns:a16="http://schemas.microsoft.com/office/drawing/2014/main" id="{E1624381-A61B-4F40-B3AA-A9382C4CED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5" name="Shape 4">
          <a:extLst>
            <a:ext uri="{FF2B5EF4-FFF2-40B4-BE49-F238E27FC236}">
              <a16:creationId xmlns:a16="http://schemas.microsoft.com/office/drawing/2014/main" id="{E095C84A-CE44-4A76-ADB5-B683A633B2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6" name="Shape 4">
          <a:extLst>
            <a:ext uri="{FF2B5EF4-FFF2-40B4-BE49-F238E27FC236}">
              <a16:creationId xmlns:a16="http://schemas.microsoft.com/office/drawing/2014/main" id="{129D8A22-E678-4BFA-BCA5-097EE6D8D1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7" name="Shape 4">
          <a:extLst>
            <a:ext uri="{FF2B5EF4-FFF2-40B4-BE49-F238E27FC236}">
              <a16:creationId xmlns:a16="http://schemas.microsoft.com/office/drawing/2014/main" id="{94E5EAB2-519E-4472-837B-DF0A43219D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8" name="Shape 4">
          <a:extLst>
            <a:ext uri="{FF2B5EF4-FFF2-40B4-BE49-F238E27FC236}">
              <a16:creationId xmlns:a16="http://schemas.microsoft.com/office/drawing/2014/main" id="{7D708E59-2057-4CB1-9817-82DF6733DB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9" name="Shape 4">
          <a:extLst>
            <a:ext uri="{FF2B5EF4-FFF2-40B4-BE49-F238E27FC236}">
              <a16:creationId xmlns:a16="http://schemas.microsoft.com/office/drawing/2014/main" id="{284B97E5-148D-49A2-BA41-9A56AED3CE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0" name="Shape 4">
          <a:extLst>
            <a:ext uri="{FF2B5EF4-FFF2-40B4-BE49-F238E27FC236}">
              <a16:creationId xmlns:a16="http://schemas.microsoft.com/office/drawing/2014/main" id="{FBED498C-1818-4184-808D-D79227B321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1" name="Shape 4">
          <a:extLst>
            <a:ext uri="{FF2B5EF4-FFF2-40B4-BE49-F238E27FC236}">
              <a16:creationId xmlns:a16="http://schemas.microsoft.com/office/drawing/2014/main" id="{EECB5366-123D-49EF-A9EB-2C283ECCAE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2" name="Shape 4">
          <a:extLst>
            <a:ext uri="{FF2B5EF4-FFF2-40B4-BE49-F238E27FC236}">
              <a16:creationId xmlns:a16="http://schemas.microsoft.com/office/drawing/2014/main" id="{61716B03-ED8E-4FCD-B9C7-3DA581F20F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3" name="Shape 4">
          <a:extLst>
            <a:ext uri="{FF2B5EF4-FFF2-40B4-BE49-F238E27FC236}">
              <a16:creationId xmlns:a16="http://schemas.microsoft.com/office/drawing/2014/main" id="{CF73D51F-AF2B-4465-BB8B-EB2A9DCF4F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4" name="Shape 4">
          <a:extLst>
            <a:ext uri="{FF2B5EF4-FFF2-40B4-BE49-F238E27FC236}">
              <a16:creationId xmlns:a16="http://schemas.microsoft.com/office/drawing/2014/main" id="{57245ABA-C88E-45B8-9C62-B54D14DDC0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5" name="Shape 4">
          <a:extLst>
            <a:ext uri="{FF2B5EF4-FFF2-40B4-BE49-F238E27FC236}">
              <a16:creationId xmlns:a16="http://schemas.microsoft.com/office/drawing/2014/main" id="{0208CDEC-FC92-4153-A649-D47DEE0730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6" name="Shape 4">
          <a:extLst>
            <a:ext uri="{FF2B5EF4-FFF2-40B4-BE49-F238E27FC236}">
              <a16:creationId xmlns:a16="http://schemas.microsoft.com/office/drawing/2014/main" id="{92EF78D2-188E-40D1-A25E-720712D35C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7" name="Shape 5">
          <a:extLst>
            <a:ext uri="{FF2B5EF4-FFF2-40B4-BE49-F238E27FC236}">
              <a16:creationId xmlns:a16="http://schemas.microsoft.com/office/drawing/2014/main" id="{05D78347-3079-40AE-B030-DE2717BE1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8" name="Shape 5">
          <a:extLst>
            <a:ext uri="{FF2B5EF4-FFF2-40B4-BE49-F238E27FC236}">
              <a16:creationId xmlns:a16="http://schemas.microsoft.com/office/drawing/2014/main" id="{621363F0-5A8F-4606-A7F9-480235E868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9" name="Shape 5">
          <a:extLst>
            <a:ext uri="{FF2B5EF4-FFF2-40B4-BE49-F238E27FC236}">
              <a16:creationId xmlns:a16="http://schemas.microsoft.com/office/drawing/2014/main" id="{41AE876C-EC8F-43C1-8B9E-B92C4DE3AE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0" name="Shape 5">
          <a:extLst>
            <a:ext uri="{FF2B5EF4-FFF2-40B4-BE49-F238E27FC236}">
              <a16:creationId xmlns:a16="http://schemas.microsoft.com/office/drawing/2014/main" id="{561D51DA-6619-4EC5-B14C-5A6516822C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1" name="Shape 5">
          <a:extLst>
            <a:ext uri="{FF2B5EF4-FFF2-40B4-BE49-F238E27FC236}">
              <a16:creationId xmlns:a16="http://schemas.microsoft.com/office/drawing/2014/main" id="{666C6635-AFF7-484E-B005-CD3269253E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2" name="Shape 5">
          <a:extLst>
            <a:ext uri="{FF2B5EF4-FFF2-40B4-BE49-F238E27FC236}">
              <a16:creationId xmlns:a16="http://schemas.microsoft.com/office/drawing/2014/main" id="{EF8DBCCC-6EE4-4DBE-A7D5-DD4BEBCA42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3" name="Shape 5">
          <a:extLst>
            <a:ext uri="{FF2B5EF4-FFF2-40B4-BE49-F238E27FC236}">
              <a16:creationId xmlns:a16="http://schemas.microsoft.com/office/drawing/2014/main" id="{B7B33F28-04D1-47D1-A7B3-BBC369F115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4" name="Shape 5">
          <a:extLst>
            <a:ext uri="{FF2B5EF4-FFF2-40B4-BE49-F238E27FC236}">
              <a16:creationId xmlns:a16="http://schemas.microsoft.com/office/drawing/2014/main" id="{B155F950-7D4B-4686-A2BC-3A6B1ECFA2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5" name="Shape 5">
          <a:extLst>
            <a:ext uri="{FF2B5EF4-FFF2-40B4-BE49-F238E27FC236}">
              <a16:creationId xmlns:a16="http://schemas.microsoft.com/office/drawing/2014/main" id="{8F7DC048-6A4C-42B8-BBE4-53D2C328C4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6" name="Shape 5">
          <a:extLst>
            <a:ext uri="{FF2B5EF4-FFF2-40B4-BE49-F238E27FC236}">
              <a16:creationId xmlns:a16="http://schemas.microsoft.com/office/drawing/2014/main" id="{8E48EC9F-C2AD-4983-A669-8610886874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7" name="Shape 5">
          <a:extLst>
            <a:ext uri="{FF2B5EF4-FFF2-40B4-BE49-F238E27FC236}">
              <a16:creationId xmlns:a16="http://schemas.microsoft.com/office/drawing/2014/main" id="{3FDF284A-DAF3-4389-8E8A-CBEE1EE204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8" name="Shape 5">
          <a:extLst>
            <a:ext uri="{FF2B5EF4-FFF2-40B4-BE49-F238E27FC236}">
              <a16:creationId xmlns:a16="http://schemas.microsoft.com/office/drawing/2014/main" id="{F4F52ED9-3465-4087-84B5-2B416D7F3B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9" name="Shape 5">
          <a:extLst>
            <a:ext uri="{FF2B5EF4-FFF2-40B4-BE49-F238E27FC236}">
              <a16:creationId xmlns:a16="http://schemas.microsoft.com/office/drawing/2014/main" id="{E9AEFA0B-F8D6-4F51-A0AA-2D295CA380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0" name="Shape 5">
          <a:extLst>
            <a:ext uri="{FF2B5EF4-FFF2-40B4-BE49-F238E27FC236}">
              <a16:creationId xmlns:a16="http://schemas.microsoft.com/office/drawing/2014/main" id="{71E35D13-E360-4EE1-97E4-27D2320704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1" name="Shape 5">
          <a:extLst>
            <a:ext uri="{FF2B5EF4-FFF2-40B4-BE49-F238E27FC236}">
              <a16:creationId xmlns:a16="http://schemas.microsoft.com/office/drawing/2014/main" id="{FD857AA5-B76A-49F3-86B3-24547FC4A0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2" name="Shape 5">
          <a:extLst>
            <a:ext uri="{FF2B5EF4-FFF2-40B4-BE49-F238E27FC236}">
              <a16:creationId xmlns:a16="http://schemas.microsoft.com/office/drawing/2014/main" id="{8CA80031-C2AE-4C00-8115-5AEDEE2B66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3" name="Shape 4">
          <a:extLst>
            <a:ext uri="{FF2B5EF4-FFF2-40B4-BE49-F238E27FC236}">
              <a16:creationId xmlns:a16="http://schemas.microsoft.com/office/drawing/2014/main" id="{2EA53ACE-C3FF-4732-8AC5-0221E53014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4" name="Shape 4">
          <a:extLst>
            <a:ext uri="{FF2B5EF4-FFF2-40B4-BE49-F238E27FC236}">
              <a16:creationId xmlns:a16="http://schemas.microsoft.com/office/drawing/2014/main" id="{7F842B05-330C-4BD9-82AC-9BF76FA859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5" name="Shape 4">
          <a:extLst>
            <a:ext uri="{FF2B5EF4-FFF2-40B4-BE49-F238E27FC236}">
              <a16:creationId xmlns:a16="http://schemas.microsoft.com/office/drawing/2014/main" id="{CFC506BF-3635-40DE-879C-6DE4A5A68EB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6" name="Shape 4">
          <a:extLst>
            <a:ext uri="{FF2B5EF4-FFF2-40B4-BE49-F238E27FC236}">
              <a16:creationId xmlns:a16="http://schemas.microsoft.com/office/drawing/2014/main" id="{1B216112-9B9E-4530-9DFE-65BCBB41764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7" name="Shape 4">
          <a:extLst>
            <a:ext uri="{FF2B5EF4-FFF2-40B4-BE49-F238E27FC236}">
              <a16:creationId xmlns:a16="http://schemas.microsoft.com/office/drawing/2014/main" id="{EA415F80-D178-4EA2-A35A-DD60D88CE0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8" name="Shape 4">
          <a:extLst>
            <a:ext uri="{FF2B5EF4-FFF2-40B4-BE49-F238E27FC236}">
              <a16:creationId xmlns:a16="http://schemas.microsoft.com/office/drawing/2014/main" id="{C9E457A4-0114-46D9-AFFE-3B802F7163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9" name="Shape 4">
          <a:extLst>
            <a:ext uri="{FF2B5EF4-FFF2-40B4-BE49-F238E27FC236}">
              <a16:creationId xmlns:a16="http://schemas.microsoft.com/office/drawing/2014/main" id="{3FF13619-A77A-4513-B79D-E3977FED1B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0" name="Shape 4">
          <a:extLst>
            <a:ext uri="{FF2B5EF4-FFF2-40B4-BE49-F238E27FC236}">
              <a16:creationId xmlns:a16="http://schemas.microsoft.com/office/drawing/2014/main" id="{5A44F14D-0EA5-45A7-AFFF-9FDD5B58A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1" name="Shape 4">
          <a:extLst>
            <a:ext uri="{FF2B5EF4-FFF2-40B4-BE49-F238E27FC236}">
              <a16:creationId xmlns:a16="http://schemas.microsoft.com/office/drawing/2014/main" id="{C73A7A65-A6E0-4F91-AA95-377BFD33DF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2" name="Shape 4">
          <a:extLst>
            <a:ext uri="{FF2B5EF4-FFF2-40B4-BE49-F238E27FC236}">
              <a16:creationId xmlns:a16="http://schemas.microsoft.com/office/drawing/2014/main" id="{94C51D9F-1264-4AF6-921F-1348978E44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3" name="Shape 4">
          <a:extLst>
            <a:ext uri="{FF2B5EF4-FFF2-40B4-BE49-F238E27FC236}">
              <a16:creationId xmlns:a16="http://schemas.microsoft.com/office/drawing/2014/main" id="{37A7A84A-6696-437D-970D-221A4F4F702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4" name="Shape 4">
          <a:extLst>
            <a:ext uri="{FF2B5EF4-FFF2-40B4-BE49-F238E27FC236}">
              <a16:creationId xmlns:a16="http://schemas.microsoft.com/office/drawing/2014/main" id="{A3901D90-663F-4353-B59D-31E868C886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5" name="Shape 4">
          <a:extLst>
            <a:ext uri="{FF2B5EF4-FFF2-40B4-BE49-F238E27FC236}">
              <a16:creationId xmlns:a16="http://schemas.microsoft.com/office/drawing/2014/main" id="{C89B1A47-C9FD-40D8-9D0B-8C87A82B7D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6" name="Shape 4">
          <a:extLst>
            <a:ext uri="{FF2B5EF4-FFF2-40B4-BE49-F238E27FC236}">
              <a16:creationId xmlns:a16="http://schemas.microsoft.com/office/drawing/2014/main" id="{A7BF39E3-4DE1-4517-87E3-2966030EFD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7" name="Shape 4">
          <a:extLst>
            <a:ext uri="{FF2B5EF4-FFF2-40B4-BE49-F238E27FC236}">
              <a16:creationId xmlns:a16="http://schemas.microsoft.com/office/drawing/2014/main" id="{AE2AAF6E-A0B9-462B-8052-304626C5CF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78" name="Shape 5">
          <a:extLst>
            <a:ext uri="{FF2B5EF4-FFF2-40B4-BE49-F238E27FC236}">
              <a16:creationId xmlns:a16="http://schemas.microsoft.com/office/drawing/2014/main" id="{20357DC7-CA5C-4B1F-9098-AC193412A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79" name="Shape 5">
          <a:extLst>
            <a:ext uri="{FF2B5EF4-FFF2-40B4-BE49-F238E27FC236}">
              <a16:creationId xmlns:a16="http://schemas.microsoft.com/office/drawing/2014/main" id="{920B51DF-B498-4772-930E-1BAE39ACE2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0" name="Shape 5">
          <a:extLst>
            <a:ext uri="{FF2B5EF4-FFF2-40B4-BE49-F238E27FC236}">
              <a16:creationId xmlns:a16="http://schemas.microsoft.com/office/drawing/2014/main" id="{AC232EDB-F9D6-4A8F-A1FE-9E2DBCCB47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1" name="Shape 5">
          <a:extLst>
            <a:ext uri="{FF2B5EF4-FFF2-40B4-BE49-F238E27FC236}">
              <a16:creationId xmlns:a16="http://schemas.microsoft.com/office/drawing/2014/main" id="{15F6DB11-52D4-46BC-8231-D2B3D5544C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2" name="Shape 5">
          <a:extLst>
            <a:ext uri="{FF2B5EF4-FFF2-40B4-BE49-F238E27FC236}">
              <a16:creationId xmlns:a16="http://schemas.microsoft.com/office/drawing/2014/main" id="{F1D76FFE-CACA-424B-923F-D144042945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3" name="Shape 5">
          <a:extLst>
            <a:ext uri="{FF2B5EF4-FFF2-40B4-BE49-F238E27FC236}">
              <a16:creationId xmlns:a16="http://schemas.microsoft.com/office/drawing/2014/main" id="{EF4EB2C2-19E4-42B9-9492-44065BDE71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4" name="Shape 5">
          <a:extLst>
            <a:ext uri="{FF2B5EF4-FFF2-40B4-BE49-F238E27FC236}">
              <a16:creationId xmlns:a16="http://schemas.microsoft.com/office/drawing/2014/main" id="{BFABEEC8-9EE4-447B-B9CA-94C84B3A71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5" name="Shape 5">
          <a:extLst>
            <a:ext uri="{FF2B5EF4-FFF2-40B4-BE49-F238E27FC236}">
              <a16:creationId xmlns:a16="http://schemas.microsoft.com/office/drawing/2014/main" id="{90574549-3652-41D7-AC38-B41EEC4D5C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6" name="Shape 5">
          <a:extLst>
            <a:ext uri="{FF2B5EF4-FFF2-40B4-BE49-F238E27FC236}">
              <a16:creationId xmlns:a16="http://schemas.microsoft.com/office/drawing/2014/main" id="{308DADA6-940F-494C-ABAE-44F00F738A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7" name="Shape 5">
          <a:extLst>
            <a:ext uri="{FF2B5EF4-FFF2-40B4-BE49-F238E27FC236}">
              <a16:creationId xmlns:a16="http://schemas.microsoft.com/office/drawing/2014/main" id="{D3FDD540-A4F7-42E8-BD3D-913ACD1BEA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8" name="Shape 5">
          <a:extLst>
            <a:ext uri="{FF2B5EF4-FFF2-40B4-BE49-F238E27FC236}">
              <a16:creationId xmlns:a16="http://schemas.microsoft.com/office/drawing/2014/main" id="{362B6BCA-5C61-4607-B0BC-50EBDE5C3C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9" name="Shape 5">
          <a:extLst>
            <a:ext uri="{FF2B5EF4-FFF2-40B4-BE49-F238E27FC236}">
              <a16:creationId xmlns:a16="http://schemas.microsoft.com/office/drawing/2014/main" id="{5D6E9F37-B3F7-4FBF-95AF-48E18D9B61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0" name="Shape 5">
          <a:extLst>
            <a:ext uri="{FF2B5EF4-FFF2-40B4-BE49-F238E27FC236}">
              <a16:creationId xmlns:a16="http://schemas.microsoft.com/office/drawing/2014/main" id="{1AF64109-D7FD-4BE3-AD70-18A7478E1F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791" name="Shape 6">
          <a:extLst>
            <a:ext uri="{FF2B5EF4-FFF2-40B4-BE49-F238E27FC236}">
              <a16:creationId xmlns:a16="http://schemas.microsoft.com/office/drawing/2014/main" id="{3C68A480-63CB-4F9B-9B50-DA4E3A3DE6E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2" name="Shape 5">
          <a:extLst>
            <a:ext uri="{FF2B5EF4-FFF2-40B4-BE49-F238E27FC236}">
              <a16:creationId xmlns:a16="http://schemas.microsoft.com/office/drawing/2014/main" id="{14EC08CA-D271-4273-90F3-0BF8518E4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3" name="Shape 5">
          <a:extLst>
            <a:ext uri="{FF2B5EF4-FFF2-40B4-BE49-F238E27FC236}">
              <a16:creationId xmlns:a16="http://schemas.microsoft.com/office/drawing/2014/main" id="{5E33180A-3A25-4C64-82F9-78D903E5C1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4" name="Shape 5">
          <a:extLst>
            <a:ext uri="{FF2B5EF4-FFF2-40B4-BE49-F238E27FC236}">
              <a16:creationId xmlns:a16="http://schemas.microsoft.com/office/drawing/2014/main" id="{A6F756B2-5770-46F8-B96D-AAF39DE9B3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5" name="Shape 5">
          <a:extLst>
            <a:ext uri="{FF2B5EF4-FFF2-40B4-BE49-F238E27FC236}">
              <a16:creationId xmlns:a16="http://schemas.microsoft.com/office/drawing/2014/main" id="{B01AAAB1-924D-4B26-9407-E9AF1F1A52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6" name="Shape 5">
          <a:extLst>
            <a:ext uri="{FF2B5EF4-FFF2-40B4-BE49-F238E27FC236}">
              <a16:creationId xmlns:a16="http://schemas.microsoft.com/office/drawing/2014/main" id="{41D2BD09-6599-4650-A663-750E4667CC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7" name="Shape 5">
          <a:extLst>
            <a:ext uri="{FF2B5EF4-FFF2-40B4-BE49-F238E27FC236}">
              <a16:creationId xmlns:a16="http://schemas.microsoft.com/office/drawing/2014/main" id="{B62BD887-D0E3-4A98-BBE3-EE13BAB051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8" name="Shape 5">
          <a:extLst>
            <a:ext uri="{FF2B5EF4-FFF2-40B4-BE49-F238E27FC236}">
              <a16:creationId xmlns:a16="http://schemas.microsoft.com/office/drawing/2014/main" id="{EFC035A1-50EF-4A30-8D86-1523EB9E12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9" name="Shape 5">
          <a:extLst>
            <a:ext uri="{FF2B5EF4-FFF2-40B4-BE49-F238E27FC236}">
              <a16:creationId xmlns:a16="http://schemas.microsoft.com/office/drawing/2014/main" id="{568C5905-EC74-4480-8B7A-80B9B493D0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0" name="Shape 5">
          <a:extLst>
            <a:ext uri="{FF2B5EF4-FFF2-40B4-BE49-F238E27FC236}">
              <a16:creationId xmlns:a16="http://schemas.microsoft.com/office/drawing/2014/main" id="{A5786F10-A008-4212-BECF-AFF5029572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1" name="Shape 5">
          <a:extLst>
            <a:ext uri="{FF2B5EF4-FFF2-40B4-BE49-F238E27FC236}">
              <a16:creationId xmlns:a16="http://schemas.microsoft.com/office/drawing/2014/main" id="{4BD19B52-0E67-4363-8653-32EFC993E5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2" name="Shape 5">
          <a:extLst>
            <a:ext uri="{FF2B5EF4-FFF2-40B4-BE49-F238E27FC236}">
              <a16:creationId xmlns:a16="http://schemas.microsoft.com/office/drawing/2014/main" id="{A4A6AEE4-675B-4117-97D3-E2C0E6869B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3" name="Shape 5">
          <a:extLst>
            <a:ext uri="{FF2B5EF4-FFF2-40B4-BE49-F238E27FC236}">
              <a16:creationId xmlns:a16="http://schemas.microsoft.com/office/drawing/2014/main" id="{C3C3C601-F9A2-4777-8726-24EA3A5A45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4" name="Shape 5">
          <a:extLst>
            <a:ext uri="{FF2B5EF4-FFF2-40B4-BE49-F238E27FC236}">
              <a16:creationId xmlns:a16="http://schemas.microsoft.com/office/drawing/2014/main" id="{0C502ED8-24B4-4F87-AC84-45705E63B3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5" name="Shape 5">
          <a:extLst>
            <a:ext uri="{FF2B5EF4-FFF2-40B4-BE49-F238E27FC236}">
              <a16:creationId xmlns:a16="http://schemas.microsoft.com/office/drawing/2014/main" id="{15C5F657-B1B3-420D-9B96-9E380B2147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6" name="Shape 5">
          <a:extLst>
            <a:ext uri="{FF2B5EF4-FFF2-40B4-BE49-F238E27FC236}">
              <a16:creationId xmlns:a16="http://schemas.microsoft.com/office/drawing/2014/main" id="{B028A2BA-6A5C-461F-992B-10397130A6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7" name="Shape 5">
          <a:extLst>
            <a:ext uri="{FF2B5EF4-FFF2-40B4-BE49-F238E27FC236}">
              <a16:creationId xmlns:a16="http://schemas.microsoft.com/office/drawing/2014/main" id="{A55DF494-E1DF-493C-AC9C-414A32D4CF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8" name="Shape 5">
          <a:extLst>
            <a:ext uri="{FF2B5EF4-FFF2-40B4-BE49-F238E27FC236}">
              <a16:creationId xmlns:a16="http://schemas.microsoft.com/office/drawing/2014/main" id="{D24600B6-696D-4FC6-81B3-7F260BC7A6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9" name="Shape 5">
          <a:extLst>
            <a:ext uri="{FF2B5EF4-FFF2-40B4-BE49-F238E27FC236}">
              <a16:creationId xmlns:a16="http://schemas.microsoft.com/office/drawing/2014/main" id="{1A70F65A-A0F7-46E9-8C95-D774D4D5A5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0" name="Shape 5">
          <a:extLst>
            <a:ext uri="{FF2B5EF4-FFF2-40B4-BE49-F238E27FC236}">
              <a16:creationId xmlns:a16="http://schemas.microsoft.com/office/drawing/2014/main" id="{3A1BC6CA-D9B1-455D-A65F-C6419657E0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1" name="Shape 5">
          <a:extLst>
            <a:ext uri="{FF2B5EF4-FFF2-40B4-BE49-F238E27FC236}">
              <a16:creationId xmlns:a16="http://schemas.microsoft.com/office/drawing/2014/main" id="{6E8DFB75-1BC7-4804-887A-6F95FCFD25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2" name="Shape 5">
          <a:extLst>
            <a:ext uri="{FF2B5EF4-FFF2-40B4-BE49-F238E27FC236}">
              <a16:creationId xmlns:a16="http://schemas.microsoft.com/office/drawing/2014/main" id="{1C35BF97-A7ED-4C23-BA19-1F9BDDACCD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3" name="Shape 5">
          <a:extLst>
            <a:ext uri="{FF2B5EF4-FFF2-40B4-BE49-F238E27FC236}">
              <a16:creationId xmlns:a16="http://schemas.microsoft.com/office/drawing/2014/main" id="{63B68430-2291-4B0A-8B88-8149BD970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4" name="Shape 5">
          <a:extLst>
            <a:ext uri="{FF2B5EF4-FFF2-40B4-BE49-F238E27FC236}">
              <a16:creationId xmlns:a16="http://schemas.microsoft.com/office/drawing/2014/main" id="{D30FAD1A-A9F5-453B-9749-72D28333F5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5" name="Shape 5">
          <a:extLst>
            <a:ext uri="{FF2B5EF4-FFF2-40B4-BE49-F238E27FC236}">
              <a16:creationId xmlns:a16="http://schemas.microsoft.com/office/drawing/2014/main" id="{B6207666-CB0B-4271-9E34-9E439CB210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6" name="Shape 5">
          <a:extLst>
            <a:ext uri="{FF2B5EF4-FFF2-40B4-BE49-F238E27FC236}">
              <a16:creationId xmlns:a16="http://schemas.microsoft.com/office/drawing/2014/main" id="{80C0BE71-F2C9-467D-B038-056D96EF2C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7" name="Shape 5">
          <a:extLst>
            <a:ext uri="{FF2B5EF4-FFF2-40B4-BE49-F238E27FC236}">
              <a16:creationId xmlns:a16="http://schemas.microsoft.com/office/drawing/2014/main" id="{2ADE7085-85D6-4420-8913-9BBC8F5576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8" name="Shape 5">
          <a:extLst>
            <a:ext uri="{FF2B5EF4-FFF2-40B4-BE49-F238E27FC236}">
              <a16:creationId xmlns:a16="http://schemas.microsoft.com/office/drawing/2014/main" id="{3FE84440-47A1-4A54-B6F6-A85EC00BE2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9" name="Shape 5">
          <a:extLst>
            <a:ext uri="{FF2B5EF4-FFF2-40B4-BE49-F238E27FC236}">
              <a16:creationId xmlns:a16="http://schemas.microsoft.com/office/drawing/2014/main" id="{79A33520-9A52-4DC6-A2CC-5747CAD4C0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0" name="Shape 5">
          <a:extLst>
            <a:ext uri="{FF2B5EF4-FFF2-40B4-BE49-F238E27FC236}">
              <a16:creationId xmlns:a16="http://schemas.microsoft.com/office/drawing/2014/main" id="{966EDF62-D76C-4732-B858-9245CC5FBD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1" name="Shape 5">
          <a:extLst>
            <a:ext uri="{FF2B5EF4-FFF2-40B4-BE49-F238E27FC236}">
              <a16:creationId xmlns:a16="http://schemas.microsoft.com/office/drawing/2014/main" id="{0DCCA73A-0621-43F3-BB61-01010A70A3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2" name="Shape 5">
          <a:extLst>
            <a:ext uri="{FF2B5EF4-FFF2-40B4-BE49-F238E27FC236}">
              <a16:creationId xmlns:a16="http://schemas.microsoft.com/office/drawing/2014/main" id="{58E64F3E-EC8A-4CB7-8217-E54C1908C3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3" name="Shape 5">
          <a:extLst>
            <a:ext uri="{FF2B5EF4-FFF2-40B4-BE49-F238E27FC236}">
              <a16:creationId xmlns:a16="http://schemas.microsoft.com/office/drawing/2014/main" id="{B79C5E77-0BD6-4477-AF7F-854D9041B7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4" name="Shape 5">
          <a:extLst>
            <a:ext uri="{FF2B5EF4-FFF2-40B4-BE49-F238E27FC236}">
              <a16:creationId xmlns:a16="http://schemas.microsoft.com/office/drawing/2014/main" id="{F203602F-B31B-4942-AE63-0D09ABEB30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5" name="Shape 5">
          <a:extLst>
            <a:ext uri="{FF2B5EF4-FFF2-40B4-BE49-F238E27FC236}">
              <a16:creationId xmlns:a16="http://schemas.microsoft.com/office/drawing/2014/main" id="{E537DC2D-94CA-460E-BF8E-F5C8719450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6" name="Shape 5">
          <a:extLst>
            <a:ext uri="{FF2B5EF4-FFF2-40B4-BE49-F238E27FC236}">
              <a16:creationId xmlns:a16="http://schemas.microsoft.com/office/drawing/2014/main" id="{2A9AB0B1-036A-469E-95AF-65DD56F9AC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7" name="Shape 5">
          <a:extLst>
            <a:ext uri="{FF2B5EF4-FFF2-40B4-BE49-F238E27FC236}">
              <a16:creationId xmlns:a16="http://schemas.microsoft.com/office/drawing/2014/main" id="{328D3FC8-F6D2-4CE9-B1F7-BE9A87F35F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8" name="Shape 5">
          <a:extLst>
            <a:ext uri="{FF2B5EF4-FFF2-40B4-BE49-F238E27FC236}">
              <a16:creationId xmlns:a16="http://schemas.microsoft.com/office/drawing/2014/main" id="{A6784EC4-B367-453F-A77F-8DA48C01C7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9" name="Shape 5">
          <a:extLst>
            <a:ext uri="{FF2B5EF4-FFF2-40B4-BE49-F238E27FC236}">
              <a16:creationId xmlns:a16="http://schemas.microsoft.com/office/drawing/2014/main" id="{C7299F37-46E1-4212-A3A9-82DA85F8ED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0" name="Shape 5">
          <a:extLst>
            <a:ext uri="{FF2B5EF4-FFF2-40B4-BE49-F238E27FC236}">
              <a16:creationId xmlns:a16="http://schemas.microsoft.com/office/drawing/2014/main" id="{B78B802F-99B3-41F7-AD63-AEB183BD83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1" name="Shape 5">
          <a:extLst>
            <a:ext uri="{FF2B5EF4-FFF2-40B4-BE49-F238E27FC236}">
              <a16:creationId xmlns:a16="http://schemas.microsoft.com/office/drawing/2014/main" id="{C15E1578-BE3D-4C0D-9A93-3B219256BD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2" name="Shape 5">
          <a:extLst>
            <a:ext uri="{FF2B5EF4-FFF2-40B4-BE49-F238E27FC236}">
              <a16:creationId xmlns:a16="http://schemas.microsoft.com/office/drawing/2014/main" id="{87220294-5CFF-4261-B62A-1BA6152DBE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3" name="Shape 5">
          <a:extLst>
            <a:ext uri="{FF2B5EF4-FFF2-40B4-BE49-F238E27FC236}">
              <a16:creationId xmlns:a16="http://schemas.microsoft.com/office/drawing/2014/main" id="{963C072F-FEAC-40C8-90C9-05903CF53F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4" name="Shape 5">
          <a:extLst>
            <a:ext uri="{FF2B5EF4-FFF2-40B4-BE49-F238E27FC236}">
              <a16:creationId xmlns:a16="http://schemas.microsoft.com/office/drawing/2014/main" id="{4A25CA77-4D44-4957-B5ED-E4279265B5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5" name="Shape 5">
          <a:extLst>
            <a:ext uri="{FF2B5EF4-FFF2-40B4-BE49-F238E27FC236}">
              <a16:creationId xmlns:a16="http://schemas.microsoft.com/office/drawing/2014/main" id="{5F5D158D-831E-4974-BE02-906464985D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6" name="Shape 5">
          <a:extLst>
            <a:ext uri="{FF2B5EF4-FFF2-40B4-BE49-F238E27FC236}">
              <a16:creationId xmlns:a16="http://schemas.microsoft.com/office/drawing/2014/main" id="{AD539233-2A0F-4483-B7C8-81876C8206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7" name="Shape 5">
          <a:extLst>
            <a:ext uri="{FF2B5EF4-FFF2-40B4-BE49-F238E27FC236}">
              <a16:creationId xmlns:a16="http://schemas.microsoft.com/office/drawing/2014/main" id="{8FC50540-B9A2-4A7B-B5B9-B2019B56D2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8" name="Shape 5">
          <a:extLst>
            <a:ext uri="{FF2B5EF4-FFF2-40B4-BE49-F238E27FC236}">
              <a16:creationId xmlns:a16="http://schemas.microsoft.com/office/drawing/2014/main" id="{5FB4E33F-372A-4FEF-880D-4B11035B5B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9" name="Shape 5">
          <a:extLst>
            <a:ext uri="{FF2B5EF4-FFF2-40B4-BE49-F238E27FC236}">
              <a16:creationId xmlns:a16="http://schemas.microsoft.com/office/drawing/2014/main" id="{02599DD9-D9E1-41B4-80A8-6A92EBFA94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0" name="Shape 5">
          <a:extLst>
            <a:ext uri="{FF2B5EF4-FFF2-40B4-BE49-F238E27FC236}">
              <a16:creationId xmlns:a16="http://schemas.microsoft.com/office/drawing/2014/main" id="{B6951B67-6438-4A15-BE82-C7681BA7A5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1" name="Shape 5">
          <a:extLst>
            <a:ext uri="{FF2B5EF4-FFF2-40B4-BE49-F238E27FC236}">
              <a16:creationId xmlns:a16="http://schemas.microsoft.com/office/drawing/2014/main" id="{D804AA0C-F200-4069-8F44-D7B5DB1AD4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2" name="Shape 5">
          <a:extLst>
            <a:ext uri="{FF2B5EF4-FFF2-40B4-BE49-F238E27FC236}">
              <a16:creationId xmlns:a16="http://schemas.microsoft.com/office/drawing/2014/main" id="{9A96FE7F-8A5B-4CA2-A97A-9C0A2DE2A1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3" name="Shape 5">
          <a:extLst>
            <a:ext uri="{FF2B5EF4-FFF2-40B4-BE49-F238E27FC236}">
              <a16:creationId xmlns:a16="http://schemas.microsoft.com/office/drawing/2014/main" id="{765A190B-3FCD-411F-9FC5-7E2D15AA9F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4" name="Shape 5">
          <a:extLst>
            <a:ext uri="{FF2B5EF4-FFF2-40B4-BE49-F238E27FC236}">
              <a16:creationId xmlns:a16="http://schemas.microsoft.com/office/drawing/2014/main" id="{EDD8E376-CFD6-40D7-A83C-C29A3FADF3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5" name="Shape 5">
          <a:extLst>
            <a:ext uri="{FF2B5EF4-FFF2-40B4-BE49-F238E27FC236}">
              <a16:creationId xmlns:a16="http://schemas.microsoft.com/office/drawing/2014/main" id="{161B581D-A997-4859-9081-30B5680A97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6" name="Shape 5">
          <a:extLst>
            <a:ext uri="{FF2B5EF4-FFF2-40B4-BE49-F238E27FC236}">
              <a16:creationId xmlns:a16="http://schemas.microsoft.com/office/drawing/2014/main" id="{51DB0F58-845E-4126-A340-C92046BB23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7" name="Shape 5">
          <a:extLst>
            <a:ext uri="{FF2B5EF4-FFF2-40B4-BE49-F238E27FC236}">
              <a16:creationId xmlns:a16="http://schemas.microsoft.com/office/drawing/2014/main" id="{5A3C630D-A68B-4FFD-B072-E92B81651A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8" name="Shape 5">
          <a:extLst>
            <a:ext uri="{FF2B5EF4-FFF2-40B4-BE49-F238E27FC236}">
              <a16:creationId xmlns:a16="http://schemas.microsoft.com/office/drawing/2014/main" id="{3AE1F915-7A4E-47C0-B7F8-69958E02B0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9" name="Shape 5">
          <a:extLst>
            <a:ext uri="{FF2B5EF4-FFF2-40B4-BE49-F238E27FC236}">
              <a16:creationId xmlns:a16="http://schemas.microsoft.com/office/drawing/2014/main" id="{DDEEFBF6-9D6A-4DBB-BD4B-757BB21D74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0" name="Shape 5">
          <a:extLst>
            <a:ext uri="{FF2B5EF4-FFF2-40B4-BE49-F238E27FC236}">
              <a16:creationId xmlns:a16="http://schemas.microsoft.com/office/drawing/2014/main" id="{801228CA-41F0-48E7-9403-483D45658B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1" name="Shape 5">
          <a:extLst>
            <a:ext uri="{FF2B5EF4-FFF2-40B4-BE49-F238E27FC236}">
              <a16:creationId xmlns:a16="http://schemas.microsoft.com/office/drawing/2014/main" id="{A7B49EDB-C0B2-4870-8047-564D261361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2" name="Shape 5">
          <a:extLst>
            <a:ext uri="{FF2B5EF4-FFF2-40B4-BE49-F238E27FC236}">
              <a16:creationId xmlns:a16="http://schemas.microsoft.com/office/drawing/2014/main" id="{4202FB3D-3F73-4792-ABD3-4848AC2345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3" name="Shape 5">
          <a:extLst>
            <a:ext uri="{FF2B5EF4-FFF2-40B4-BE49-F238E27FC236}">
              <a16:creationId xmlns:a16="http://schemas.microsoft.com/office/drawing/2014/main" id="{926C8EE5-795A-4496-8E91-4BC913D515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4" name="Shape 5">
          <a:extLst>
            <a:ext uri="{FF2B5EF4-FFF2-40B4-BE49-F238E27FC236}">
              <a16:creationId xmlns:a16="http://schemas.microsoft.com/office/drawing/2014/main" id="{876BA2B4-1043-49E9-BFE1-983A23AB55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5" name="Shape 5">
          <a:extLst>
            <a:ext uri="{FF2B5EF4-FFF2-40B4-BE49-F238E27FC236}">
              <a16:creationId xmlns:a16="http://schemas.microsoft.com/office/drawing/2014/main" id="{0CBAEFAE-1268-4D24-92DD-1C744F1CB0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6" name="Shape 5">
          <a:extLst>
            <a:ext uri="{FF2B5EF4-FFF2-40B4-BE49-F238E27FC236}">
              <a16:creationId xmlns:a16="http://schemas.microsoft.com/office/drawing/2014/main" id="{D44E6EC5-05F9-4C10-A18C-B18E0E6E24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7" name="Shape 5">
          <a:extLst>
            <a:ext uri="{FF2B5EF4-FFF2-40B4-BE49-F238E27FC236}">
              <a16:creationId xmlns:a16="http://schemas.microsoft.com/office/drawing/2014/main" id="{5BA2108A-BB0C-4E66-9290-68FDBFE482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8" name="Shape 5">
          <a:extLst>
            <a:ext uri="{FF2B5EF4-FFF2-40B4-BE49-F238E27FC236}">
              <a16:creationId xmlns:a16="http://schemas.microsoft.com/office/drawing/2014/main" id="{812212B4-2EB6-4203-9943-0E22A3B4D8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9" name="Shape 5">
          <a:extLst>
            <a:ext uri="{FF2B5EF4-FFF2-40B4-BE49-F238E27FC236}">
              <a16:creationId xmlns:a16="http://schemas.microsoft.com/office/drawing/2014/main" id="{F9999C96-C603-4042-AB77-8AF87778F2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0" name="Shape 5">
          <a:extLst>
            <a:ext uri="{FF2B5EF4-FFF2-40B4-BE49-F238E27FC236}">
              <a16:creationId xmlns:a16="http://schemas.microsoft.com/office/drawing/2014/main" id="{77BABBA0-0044-46FE-9FB6-EA4CC82174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1" name="Shape 5">
          <a:extLst>
            <a:ext uri="{FF2B5EF4-FFF2-40B4-BE49-F238E27FC236}">
              <a16:creationId xmlns:a16="http://schemas.microsoft.com/office/drawing/2014/main" id="{697AAECC-992F-4C71-A27F-E75F6F0C8B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2" name="Shape 5">
          <a:extLst>
            <a:ext uri="{FF2B5EF4-FFF2-40B4-BE49-F238E27FC236}">
              <a16:creationId xmlns:a16="http://schemas.microsoft.com/office/drawing/2014/main" id="{C99B872E-D03B-4BA1-8D56-AA34B2E5B7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3" name="Shape 5">
          <a:extLst>
            <a:ext uri="{FF2B5EF4-FFF2-40B4-BE49-F238E27FC236}">
              <a16:creationId xmlns:a16="http://schemas.microsoft.com/office/drawing/2014/main" id="{6CB217FA-1D27-48CB-A654-5A5DE691C0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4" name="Shape 5">
          <a:extLst>
            <a:ext uri="{FF2B5EF4-FFF2-40B4-BE49-F238E27FC236}">
              <a16:creationId xmlns:a16="http://schemas.microsoft.com/office/drawing/2014/main" id="{05A1DDF1-7851-4137-970A-36DDECD6FE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5" name="Shape 5">
          <a:extLst>
            <a:ext uri="{FF2B5EF4-FFF2-40B4-BE49-F238E27FC236}">
              <a16:creationId xmlns:a16="http://schemas.microsoft.com/office/drawing/2014/main" id="{6220FD67-669E-48D9-91FD-996EEE0ADC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6" name="Shape 5">
          <a:extLst>
            <a:ext uri="{FF2B5EF4-FFF2-40B4-BE49-F238E27FC236}">
              <a16:creationId xmlns:a16="http://schemas.microsoft.com/office/drawing/2014/main" id="{384380A7-838C-498C-B0B0-6BF8844519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7" name="Shape 5">
          <a:extLst>
            <a:ext uri="{FF2B5EF4-FFF2-40B4-BE49-F238E27FC236}">
              <a16:creationId xmlns:a16="http://schemas.microsoft.com/office/drawing/2014/main" id="{462AC0E3-F666-42C5-AFCD-6D81709A6D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8" name="Shape 5">
          <a:extLst>
            <a:ext uri="{FF2B5EF4-FFF2-40B4-BE49-F238E27FC236}">
              <a16:creationId xmlns:a16="http://schemas.microsoft.com/office/drawing/2014/main" id="{567D0E96-231D-45FF-B077-F2BB41687E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9" name="Shape 5">
          <a:extLst>
            <a:ext uri="{FF2B5EF4-FFF2-40B4-BE49-F238E27FC236}">
              <a16:creationId xmlns:a16="http://schemas.microsoft.com/office/drawing/2014/main" id="{24059986-213C-4342-9CAB-389340BB7C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0" name="Shape 5">
          <a:extLst>
            <a:ext uri="{FF2B5EF4-FFF2-40B4-BE49-F238E27FC236}">
              <a16:creationId xmlns:a16="http://schemas.microsoft.com/office/drawing/2014/main" id="{3E033D09-1C68-4C9A-B2A6-EA3EA28EC9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1" name="Shape 5">
          <a:extLst>
            <a:ext uri="{FF2B5EF4-FFF2-40B4-BE49-F238E27FC236}">
              <a16:creationId xmlns:a16="http://schemas.microsoft.com/office/drawing/2014/main" id="{C591D757-A645-405B-AB3C-4ABCA4E94A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2" name="Shape 5">
          <a:extLst>
            <a:ext uri="{FF2B5EF4-FFF2-40B4-BE49-F238E27FC236}">
              <a16:creationId xmlns:a16="http://schemas.microsoft.com/office/drawing/2014/main" id="{C62AF0D3-88A0-4BBB-B8ED-204983BAA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3" name="Shape 5">
          <a:extLst>
            <a:ext uri="{FF2B5EF4-FFF2-40B4-BE49-F238E27FC236}">
              <a16:creationId xmlns:a16="http://schemas.microsoft.com/office/drawing/2014/main" id="{16EF4E7C-864B-450D-AFF0-7BF917CBB5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4" name="Shape 5">
          <a:extLst>
            <a:ext uri="{FF2B5EF4-FFF2-40B4-BE49-F238E27FC236}">
              <a16:creationId xmlns:a16="http://schemas.microsoft.com/office/drawing/2014/main" id="{0C5A5276-FFE1-4624-8DC0-A48B6EE4A1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5" name="Shape 5">
          <a:extLst>
            <a:ext uri="{FF2B5EF4-FFF2-40B4-BE49-F238E27FC236}">
              <a16:creationId xmlns:a16="http://schemas.microsoft.com/office/drawing/2014/main" id="{F5020C3B-2A89-467E-9482-283D3888A4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6" name="Shape 5">
          <a:extLst>
            <a:ext uri="{FF2B5EF4-FFF2-40B4-BE49-F238E27FC236}">
              <a16:creationId xmlns:a16="http://schemas.microsoft.com/office/drawing/2014/main" id="{4EB6C1DB-7920-4D3C-8D86-47C96CDF15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7" name="Shape 5">
          <a:extLst>
            <a:ext uri="{FF2B5EF4-FFF2-40B4-BE49-F238E27FC236}">
              <a16:creationId xmlns:a16="http://schemas.microsoft.com/office/drawing/2014/main" id="{2B8CCF71-AECC-4E2C-AF62-B7AA7B4DAF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8" name="Shape 5">
          <a:extLst>
            <a:ext uri="{FF2B5EF4-FFF2-40B4-BE49-F238E27FC236}">
              <a16:creationId xmlns:a16="http://schemas.microsoft.com/office/drawing/2014/main" id="{B5A6BCCD-425C-4AD5-A4FD-E1033DBF5A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9" name="Shape 5">
          <a:extLst>
            <a:ext uri="{FF2B5EF4-FFF2-40B4-BE49-F238E27FC236}">
              <a16:creationId xmlns:a16="http://schemas.microsoft.com/office/drawing/2014/main" id="{1C5D2DC5-D5AC-46BE-8C2C-B83BCA1385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80" name="Shape 5">
          <a:extLst>
            <a:ext uri="{FF2B5EF4-FFF2-40B4-BE49-F238E27FC236}">
              <a16:creationId xmlns:a16="http://schemas.microsoft.com/office/drawing/2014/main" id="{14B6CC06-BA08-4C5E-A537-8875D97788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81" name="Shape 5">
          <a:extLst>
            <a:ext uri="{FF2B5EF4-FFF2-40B4-BE49-F238E27FC236}">
              <a16:creationId xmlns:a16="http://schemas.microsoft.com/office/drawing/2014/main" id="{595E6340-5454-4A0B-8810-6FC2AC9DA5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882" name="Shape 6">
          <a:extLst>
            <a:ext uri="{FF2B5EF4-FFF2-40B4-BE49-F238E27FC236}">
              <a16:creationId xmlns:a16="http://schemas.microsoft.com/office/drawing/2014/main" id="{C477A9BD-9950-42BE-9F43-41FB235AFDC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883" name="Shape 6">
          <a:extLst>
            <a:ext uri="{FF2B5EF4-FFF2-40B4-BE49-F238E27FC236}">
              <a16:creationId xmlns:a16="http://schemas.microsoft.com/office/drawing/2014/main" id="{C02BF7DD-6A16-4824-B1FC-6B5628811F9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4" name="Shape 4">
          <a:extLst>
            <a:ext uri="{FF2B5EF4-FFF2-40B4-BE49-F238E27FC236}">
              <a16:creationId xmlns:a16="http://schemas.microsoft.com/office/drawing/2014/main" id="{26BA76DF-84D4-467F-BDAB-94BA29D3D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5" name="Shape 4">
          <a:extLst>
            <a:ext uri="{FF2B5EF4-FFF2-40B4-BE49-F238E27FC236}">
              <a16:creationId xmlns:a16="http://schemas.microsoft.com/office/drawing/2014/main" id="{C84E2613-B459-4512-9ED6-B0E01B3F47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6" name="Shape 4">
          <a:extLst>
            <a:ext uri="{FF2B5EF4-FFF2-40B4-BE49-F238E27FC236}">
              <a16:creationId xmlns:a16="http://schemas.microsoft.com/office/drawing/2014/main" id="{891B608C-D0A6-497A-BD4D-43E5DD0353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7" name="Shape 4">
          <a:extLst>
            <a:ext uri="{FF2B5EF4-FFF2-40B4-BE49-F238E27FC236}">
              <a16:creationId xmlns:a16="http://schemas.microsoft.com/office/drawing/2014/main" id="{88D2D4CA-B9C4-473F-A0B0-700E1C5288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8" name="Shape 4">
          <a:extLst>
            <a:ext uri="{FF2B5EF4-FFF2-40B4-BE49-F238E27FC236}">
              <a16:creationId xmlns:a16="http://schemas.microsoft.com/office/drawing/2014/main" id="{1FEB27A1-9C1F-48CF-9595-CF5D3FE98E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9" name="Shape 4">
          <a:extLst>
            <a:ext uri="{FF2B5EF4-FFF2-40B4-BE49-F238E27FC236}">
              <a16:creationId xmlns:a16="http://schemas.microsoft.com/office/drawing/2014/main" id="{936797AC-E1CD-484D-BFA3-0CA89A94FD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0" name="Shape 4">
          <a:extLst>
            <a:ext uri="{FF2B5EF4-FFF2-40B4-BE49-F238E27FC236}">
              <a16:creationId xmlns:a16="http://schemas.microsoft.com/office/drawing/2014/main" id="{1B9DC1E8-972B-4DE3-A03C-56ED865B015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1" name="Shape 4">
          <a:extLst>
            <a:ext uri="{FF2B5EF4-FFF2-40B4-BE49-F238E27FC236}">
              <a16:creationId xmlns:a16="http://schemas.microsoft.com/office/drawing/2014/main" id="{0D12D707-48F3-4541-9048-9B39463FAA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2" name="Shape 4">
          <a:extLst>
            <a:ext uri="{FF2B5EF4-FFF2-40B4-BE49-F238E27FC236}">
              <a16:creationId xmlns:a16="http://schemas.microsoft.com/office/drawing/2014/main" id="{1DF0EBCF-5C64-470C-8DDB-6627583B437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3" name="Shape 4">
          <a:extLst>
            <a:ext uri="{FF2B5EF4-FFF2-40B4-BE49-F238E27FC236}">
              <a16:creationId xmlns:a16="http://schemas.microsoft.com/office/drawing/2014/main" id="{71CF55E4-B503-405A-B074-AECCEF011F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4" name="Shape 4">
          <a:extLst>
            <a:ext uri="{FF2B5EF4-FFF2-40B4-BE49-F238E27FC236}">
              <a16:creationId xmlns:a16="http://schemas.microsoft.com/office/drawing/2014/main" id="{8886D348-6F69-4CF1-96CE-299EEFEE41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5" name="Shape 4">
          <a:extLst>
            <a:ext uri="{FF2B5EF4-FFF2-40B4-BE49-F238E27FC236}">
              <a16:creationId xmlns:a16="http://schemas.microsoft.com/office/drawing/2014/main" id="{591E819E-C4A7-4641-B862-1B0F2B1883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6" name="Shape 4">
          <a:extLst>
            <a:ext uri="{FF2B5EF4-FFF2-40B4-BE49-F238E27FC236}">
              <a16:creationId xmlns:a16="http://schemas.microsoft.com/office/drawing/2014/main" id="{F5A86062-1816-4B2D-B611-5F8C95A56A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7" name="Shape 4">
          <a:extLst>
            <a:ext uri="{FF2B5EF4-FFF2-40B4-BE49-F238E27FC236}">
              <a16:creationId xmlns:a16="http://schemas.microsoft.com/office/drawing/2014/main" id="{948BEC08-BFF4-4936-AA4E-63EAB1AA3A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8" name="Shape 4">
          <a:extLst>
            <a:ext uri="{FF2B5EF4-FFF2-40B4-BE49-F238E27FC236}">
              <a16:creationId xmlns:a16="http://schemas.microsoft.com/office/drawing/2014/main" id="{E534AB88-4890-4536-9F2A-5E01F99D1C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99" name="Shape 5">
          <a:extLst>
            <a:ext uri="{FF2B5EF4-FFF2-40B4-BE49-F238E27FC236}">
              <a16:creationId xmlns:a16="http://schemas.microsoft.com/office/drawing/2014/main" id="{01D4C056-4247-482A-A237-D3D2318F85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0" name="Shape 5">
          <a:extLst>
            <a:ext uri="{FF2B5EF4-FFF2-40B4-BE49-F238E27FC236}">
              <a16:creationId xmlns:a16="http://schemas.microsoft.com/office/drawing/2014/main" id="{32F7922B-A914-4EE8-BD3D-947142D3FE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1" name="Shape 5">
          <a:extLst>
            <a:ext uri="{FF2B5EF4-FFF2-40B4-BE49-F238E27FC236}">
              <a16:creationId xmlns:a16="http://schemas.microsoft.com/office/drawing/2014/main" id="{FF378721-1525-402A-815C-734DE911C5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2" name="Shape 5">
          <a:extLst>
            <a:ext uri="{FF2B5EF4-FFF2-40B4-BE49-F238E27FC236}">
              <a16:creationId xmlns:a16="http://schemas.microsoft.com/office/drawing/2014/main" id="{013B7A54-E0A7-47A7-893D-0EC3578D1B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3" name="Shape 5">
          <a:extLst>
            <a:ext uri="{FF2B5EF4-FFF2-40B4-BE49-F238E27FC236}">
              <a16:creationId xmlns:a16="http://schemas.microsoft.com/office/drawing/2014/main" id="{A60325CB-D482-48E7-AB69-217DCEA70D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4" name="Shape 5">
          <a:extLst>
            <a:ext uri="{FF2B5EF4-FFF2-40B4-BE49-F238E27FC236}">
              <a16:creationId xmlns:a16="http://schemas.microsoft.com/office/drawing/2014/main" id="{DEE276F2-E8D6-4771-B246-0CB3C9693C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5" name="Shape 5">
          <a:extLst>
            <a:ext uri="{FF2B5EF4-FFF2-40B4-BE49-F238E27FC236}">
              <a16:creationId xmlns:a16="http://schemas.microsoft.com/office/drawing/2014/main" id="{A0B19167-2C8A-4AA1-A5DD-85B19F017A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6" name="Shape 5">
          <a:extLst>
            <a:ext uri="{FF2B5EF4-FFF2-40B4-BE49-F238E27FC236}">
              <a16:creationId xmlns:a16="http://schemas.microsoft.com/office/drawing/2014/main" id="{C35B9BDF-8EBE-4204-A0B5-6870E12A4B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7" name="Shape 5">
          <a:extLst>
            <a:ext uri="{FF2B5EF4-FFF2-40B4-BE49-F238E27FC236}">
              <a16:creationId xmlns:a16="http://schemas.microsoft.com/office/drawing/2014/main" id="{7BAF4EF8-5A2A-4538-96B0-0C137CE186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8" name="Shape 5">
          <a:extLst>
            <a:ext uri="{FF2B5EF4-FFF2-40B4-BE49-F238E27FC236}">
              <a16:creationId xmlns:a16="http://schemas.microsoft.com/office/drawing/2014/main" id="{C8A085E8-20FA-4316-93AC-27B31B3F2A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9" name="Shape 5">
          <a:extLst>
            <a:ext uri="{FF2B5EF4-FFF2-40B4-BE49-F238E27FC236}">
              <a16:creationId xmlns:a16="http://schemas.microsoft.com/office/drawing/2014/main" id="{4729228E-F3BC-4662-AAA9-41ADE876C3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0" name="Shape 5">
          <a:extLst>
            <a:ext uri="{FF2B5EF4-FFF2-40B4-BE49-F238E27FC236}">
              <a16:creationId xmlns:a16="http://schemas.microsoft.com/office/drawing/2014/main" id="{37E61EBE-E7E4-421D-9B0F-FE67550E2A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1" name="Shape 5">
          <a:extLst>
            <a:ext uri="{FF2B5EF4-FFF2-40B4-BE49-F238E27FC236}">
              <a16:creationId xmlns:a16="http://schemas.microsoft.com/office/drawing/2014/main" id="{FC4478C8-5A6A-4A66-A120-7F5D849C73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2" name="Shape 5">
          <a:extLst>
            <a:ext uri="{FF2B5EF4-FFF2-40B4-BE49-F238E27FC236}">
              <a16:creationId xmlns:a16="http://schemas.microsoft.com/office/drawing/2014/main" id="{BC96830E-2E70-4F1A-B150-75A03C9CC7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3" name="Shape 5">
          <a:extLst>
            <a:ext uri="{FF2B5EF4-FFF2-40B4-BE49-F238E27FC236}">
              <a16:creationId xmlns:a16="http://schemas.microsoft.com/office/drawing/2014/main" id="{E7075EE9-E61E-497A-983C-A4A877C377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4" name="Shape 5">
          <a:extLst>
            <a:ext uri="{FF2B5EF4-FFF2-40B4-BE49-F238E27FC236}">
              <a16:creationId xmlns:a16="http://schemas.microsoft.com/office/drawing/2014/main" id="{DAA6A08B-51DC-4A4A-90C0-DA7DA7961B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5" name="Shape 4">
          <a:extLst>
            <a:ext uri="{FF2B5EF4-FFF2-40B4-BE49-F238E27FC236}">
              <a16:creationId xmlns:a16="http://schemas.microsoft.com/office/drawing/2014/main" id="{37F886DC-8DFB-4EB5-99E9-A2A2F5CD97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6" name="Shape 4">
          <a:extLst>
            <a:ext uri="{FF2B5EF4-FFF2-40B4-BE49-F238E27FC236}">
              <a16:creationId xmlns:a16="http://schemas.microsoft.com/office/drawing/2014/main" id="{0F8E6CFC-C863-452A-95F8-BD34B0EC94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7" name="Shape 4">
          <a:extLst>
            <a:ext uri="{FF2B5EF4-FFF2-40B4-BE49-F238E27FC236}">
              <a16:creationId xmlns:a16="http://schemas.microsoft.com/office/drawing/2014/main" id="{38404F58-D887-4D26-A366-6219E3B0F25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8" name="Shape 4">
          <a:extLst>
            <a:ext uri="{FF2B5EF4-FFF2-40B4-BE49-F238E27FC236}">
              <a16:creationId xmlns:a16="http://schemas.microsoft.com/office/drawing/2014/main" id="{E60E4183-9F0D-48CE-95EE-6FC80CF664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9" name="Shape 4">
          <a:extLst>
            <a:ext uri="{FF2B5EF4-FFF2-40B4-BE49-F238E27FC236}">
              <a16:creationId xmlns:a16="http://schemas.microsoft.com/office/drawing/2014/main" id="{692DFC20-8F1D-4E5A-86E0-D8A77D4D6B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0" name="Shape 4">
          <a:extLst>
            <a:ext uri="{FF2B5EF4-FFF2-40B4-BE49-F238E27FC236}">
              <a16:creationId xmlns:a16="http://schemas.microsoft.com/office/drawing/2014/main" id="{D8EA35EF-752B-4ADB-884F-3261C105A5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1" name="Shape 4">
          <a:extLst>
            <a:ext uri="{FF2B5EF4-FFF2-40B4-BE49-F238E27FC236}">
              <a16:creationId xmlns:a16="http://schemas.microsoft.com/office/drawing/2014/main" id="{F060BBA6-F487-4D2C-9BCD-25418864F2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2" name="Shape 4">
          <a:extLst>
            <a:ext uri="{FF2B5EF4-FFF2-40B4-BE49-F238E27FC236}">
              <a16:creationId xmlns:a16="http://schemas.microsoft.com/office/drawing/2014/main" id="{CCB857CC-17DB-4CFD-9704-BD8DD41B7B6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3" name="Shape 4">
          <a:extLst>
            <a:ext uri="{FF2B5EF4-FFF2-40B4-BE49-F238E27FC236}">
              <a16:creationId xmlns:a16="http://schemas.microsoft.com/office/drawing/2014/main" id="{39C404AC-E83C-4109-A3FA-499E1AF97F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4" name="Shape 4">
          <a:extLst>
            <a:ext uri="{FF2B5EF4-FFF2-40B4-BE49-F238E27FC236}">
              <a16:creationId xmlns:a16="http://schemas.microsoft.com/office/drawing/2014/main" id="{BAF1283D-9B51-43C1-949D-F093E5C834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5" name="Shape 4">
          <a:extLst>
            <a:ext uri="{FF2B5EF4-FFF2-40B4-BE49-F238E27FC236}">
              <a16:creationId xmlns:a16="http://schemas.microsoft.com/office/drawing/2014/main" id="{C7D2CE26-B1F9-4F0D-B4C5-E54EF8B58B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6" name="Shape 4">
          <a:extLst>
            <a:ext uri="{FF2B5EF4-FFF2-40B4-BE49-F238E27FC236}">
              <a16:creationId xmlns:a16="http://schemas.microsoft.com/office/drawing/2014/main" id="{CCCB8C36-870E-41AB-8BBF-2A5B902148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7" name="Shape 4">
          <a:extLst>
            <a:ext uri="{FF2B5EF4-FFF2-40B4-BE49-F238E27FC236}">
              <a16:creationId xmlns:a16="http://schemas.microsoft.com/office/drawing/2014/main" id="{A9C8C468-1E5E-495E-A101-1E98492814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8" name="Shape 4">
          <a:extLst>
            <a:ext uri="{FF2B5EF4-FFF2-40B4-BE49-F238E27FC236}">
              <a16:creationId xmlns:a16="http://schemas.microsoft.com/office/drawing/2014/main" id="{EF590273-208B-4948-B64F-E501BCFCD4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9" name="Shape 4">
          <a:extLst>
            <a:ext uri="{FF2B5EF4-FFF2-40B4-BE49-F238E27FC236}">
              <a16:creationId xmlns:a16="http://schemas.microsoft.com/office/drawing/2014/main" id="{27109543-0E8E-4B63-899E-6721D4F5B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0" name="Shape 5">
          <a:extLst>
            <a:ext uri="{FF2B5EF4-FFF2-40B4-BE49-F238E27FC236}">
              <a16:creationId xmlns:a16="http://schemas.microsoft.com/office/drawing/2014/main" id="{6297E7E2-E780-4773-84F0-C7821C9991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1" name="Shape 5">
          <a:extLst>
            <a:ext uri="{FF2B5EF4-FFF2-40B4-BE49-F238E27FC236}">
              <a16:creationId xmlns:a16="http://schemas.microsoft.com/office/drawing/2014/main" id="{57159C9E-F202-46F6-8529-9C83B1B46B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2" name="Shape 5">
          <a:extLst>
            <a:ext uri="{FF2B5EF4-FFF2-40B4-BE49-F238E27FC236}">
              <a16:creationId xmlns:a16="http://schemas.microsoft.com/office/drawing/2014/main" id="{2AB50AA2-A999-4F32-AEE2-598EE57F9E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3" name="Shape 5">
          <a:extLst>
            <a:ext uri="{FF2B5EF4-FFF2-40B4-BE49-F238E27FC236}">
              <a16:creationId xmlns:a16="http://schemas.microsoft.com/office/drawing/2014/main" id="{848E76DC-D666-4DAC-8646-A788D743B7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4" name="Shape 5">
          <a:extLst>
            <a:ext uri="{FF2B5EF4-FFF2-40B4-BE49-F238E27FC236}">
              <a16:creationId xmlns:a16="http://schemas.microsoft.com/office/drawing/2014/main" id="{A31724EA-8185-41B2-8000-9C9BEAAF7F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5" name="Shape 5">
          <a:extLst>
            <a:ext uri="{FF2B5EF4-FFF2-40B4-BE49-F238E27FC236}">
              <a16:creationId xmlns:a16="http://schemas.microsoft.com/office/drawing/2014/main" id="{701933A8-2BA2-45AD-928A-F7B299B56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6" name="Shape 5">
          <a:extLst>
            <a:ext uri="{FF2B5EF4-FFF2-40B4-BE49-F238E27FC236}">
              <a16:creationId xmlns:a16="http://schemas.microsoft.com/office/drawing/2014/main" id="{23A8F023-CF5F-4C24-A23B-102A6114EB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7" name="Shape 5">
          <a:extLst>
            <a:ext uri="{FF2B5EF4-FFF2-40B4-BE49-F238E27FC236}">
              <a16:creationId xmlns:a16="http://schemas.microsoft.com/office/drawing/2014/main" id="{387B7754-EBD0-45EF-AEB1-6BDC2469F7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8" name="Shape 5">
          <a:extLst>
            <a:ext uri="{FF2B5EF4-FFF2-40B4-BE49-F238E27FC236}">
              <a16:creationId xmlns:a16="http://schemas.microsoft.com/office/drawing/2014/main" id="{6C0C3AD8-D355-4899-85F2-EDD134271C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9" name="Shape 5">
          <a:extLst>
            <a:ext uri="{FF2B5EF4-FFF2-40B4-BE49-F238E27FC236}">
              <a16:creationId xmlns:a16="http://schemas.microsoft.com/office/drawing/2014/main" id="{F6F05CA3-8656-42FA-A5BC-0417B5D87A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0" name="Shape 5">
          <a:extLst>
            <a:ext uri="{FF2B5EF4-FFF2-40B4-BE49-F238E27FC236}">
              <a16:creationId xmlns:a16="http://schemas.microsoft.com/office/drawing/2014/main" id="{A42C1D6B-73F9-4C5D-B73E-D814EFC293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1" name="Shape 5">
          <a:extLst>
            <a:ext uri="{FF2B5EF4-FFF2-40B4-BE49-F238E27FC236}">
              <a16:creationId xmlns:a16="http://schemas.microsoft.com/office/drawing/2014/main" id="{21008EE7-B8ED-42B5-8509-2CB38863A7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2" name="Shape 5">
          <a:extLst>
            <a:ext uri="{FF2B5EF4-FFF2-40B4-BE49-F238E27FC236}">
              <a16:creationId xmlns:a16="http://schemas.microsoft.com/office/drawing/2014/main" id="{A89B1E03-4291-48DF-8B3E-1479F8FEE0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3" name="Shape 5">
          <a:extLst>
            <a:ext uri="{FF2B5EF4-FFF2-40B4-BE49-F238E27FC236}">
              <a16:creationId xmlns:a16="http://schemas.microsoft.com/office/drawing/2014/main" id="{50EA69BD-203B-4FF2-84D0-8AC9520F38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4" name="Shape 5">
          <a:extLst>
            <a:ext uri="{FF2B5EF4-FFF2-40B4-BE49-F238E27FC236}">
              <a16:creationId xmlns:a16="http://schemas.microsoft.com/office/drawing/2014/main" id="{F9CEF61C-33EB-404F-AD92-DA36125708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5" name="Shape 5">
          <a:extLst>
            <a:ext uri="{FF2B5EF4-FFF2-40B4-BE49-F238E27FC236}">
              <a16:creationId xmlns:a16="http://schemas.microsoft.com/office/drawing/2014/main" id="{17448D40-8EC6-4DA1-A65F-4425B296C6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6" name="Shape 4">
          <a:extLst>
            <a:ext uri="{FF2B5EF4-FFF2-40B4-BE49-F238E27FC236}">
              <a16:creationId xmlns:a16="http://schemas.microsoft.com/office/drawing/2014/main" id="{2FF8E4B7-D729-43FB-BC54-49B1AFFE303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7" name="Shape 4">
          <a:extLst>
            <a:ext uri="{FF2B5EF4-FFF2-40B4-BE49-F238E27FC236}">
              <a16:creationId xmlns:a16="http://schemas.microsoft.com/office/drawing/2014/main" id="{34F8ADA5-8C61-46BE-87F1-E66CC3D433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8" name="Shape 4">
          <a:extLst>
            <a:ext uri="{FF2B5EF4-FFF2-40B4-BE49-F238E27FC236}">
              <a16:creationId xmlns:a16="http://schemas.microsoft.com/office/drawing/2014/main" id="{C04993C8-514B-4C1C-A8C1-30051B6C41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9" name="Shape 4">
          <a:extLst>
            <a:ext uri="{FF2B5EF4-FFF2-40B4-BE49-F238E27FC236}">
              <a16:creationId xmlns:a16="http://schemas.microsoft.com/office/drawing/2014/main" id="{2E2776D9-61A4-4E0A-8A0F-8C6B787A8A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0" name="Shape 4">
          <a:extLst>
            <a:ext uri="{FF2B5EF4-FFF2-40B4-BE49-F238E27FC236}">
              <a16:creationId xmlns:a16="http://schemas.microsoft.com/office/drawing/2014/main" id="{946101E6-999B-4692-8FBC-B05FB640FF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1" name="Shape 4">
          <a:extLst>
            <a:ext uri="{FF2B5EF4-FFF2-40B4-BE49-F238E27FC236}">
              <a16:creationId xmlns:a16="http://schemas.microsoft.com/office/drawing/2014/main" id="{E8BD21B8-DBA5-4FBD-8408-44AC748FEE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2" name="Shape 4">
          <a:extLst>
            <a:ext uri="{FF2B5EF4-FFF2-40B4-BE49-F238E27FC236}">
              <a16:creationId xmlns:a16="http://schemas.microsoft.com/office/drawing/2014/main" id="{05E3CB48-48E7-427F-9A20-3ED72E095C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3" name="Shape 4">
          <a:extLst>
            <a:ext uri="{FF2B5EF4-FFF2-40B4-BE49-F238E27FC236}">
              <a16:creationId xmlns:a16="http://schemas.microsoft.com/office/drawing/2014/main" id="{3686911C-A01A-42CA-BF0F-626C96C37E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4" name="Shape 4">
          <a:extLst>
            <a:ext uri="{FF2B5EF4-FFF2-40B4-BE49-F238E27FC236}">
              <a16:creationId xmlns:a16="http://schemas.microsoft.com/office/drawing/2014/main" id="{E271B3EC-94B7-45F3-B3EA-84427FD0B7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5" name="Shape 4">
          <a:extLst>
            <a:ext uri="{FF2B5EF4-FFF2-40B4-BE49-F238E27FC236}">
              <a16:creationId xmlns:a16="http://schemas.microsoft.com/office/drawing/2014/main" id="{7BC62E8B-7A98-46E8-AF5F-2D85654865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6" name="Shape 4">
          <a:extLst>
            <a:ext uri="{FF2B5EF4-FFF2-40B4-BE49-F238E27FC236}">
              <a16:creationId xmlns:a16="http://schemas.microsoft.com/office/drawing/2014/main" id="{6DF9E774-614E-45E5-9CAD-757EC06CDF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7" name="Shape 4">
          <a:extLst>
            <a:ext uri="{FF2B5EF4-FFF2-40B4-BE49-F238E27FC236}">
              <a16:creationId xmlns:a16="http://schemas.microsoft.com/office/drawing/2014/main" id="{671758ED-C5B2-47DF-95E9-1846A6C4D1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8" name="Shape 4">
          <a:extLst>
            <a:ext uri="{FF2B5EF4-FFF2-40B4-BE49-F238E27FC236}">
              <a16:creationId xmlns:a16="http://schemas.microsoft.com/office/drawing/2014/main" id="{23E0CDC8-4CCB-43CB-9CC5-93F6DC556AB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9" name="Shape 4">
          <a:extLst>
            <a:ext uri="{FF2B5EF4-FFF2-40B4-BE49-F238E27FC236}">
              <a16:creationId xmlns:a16="http://schemas.microsoft.com/office/drawing/2014/main" id="{999A8AD2-E139-449B-B245-70455966C5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60" name="Shape 4">
          <a:extLst>
            <a:ext uri="{FF2B5EF4-FFF2-40B4-BE49-F238E27FC236}">
              <a16:creationId xmlns:a16="http://schemas.microsoft.com/office/drawing/2014/main" id="{60164574-8229-4430-BADC-F50B057A53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1" name="Shape 5">
          <a:extLst>
            <a:ext uri="{FF2B5EF4-FFF2-40B4-BE49-F238E27FC236}">
              <a16:creationId xmlns:a16="http://schemas.microsoft.com/office/drawing/2014/main" id="{7C212F58-263E-4190-B9ED-13BD30EE10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2" name="Shape 5">
          <a:extLst>
            <a:ext uri="{FF2B5EF4-FFF2-40B4-BE49-F238E27FC236}">
              <a16:creationId xmlns:a16="http://schemas.microsoft.com/office/drawing/2014/main" id="{6E60F526-B2E1-49EA-888F-805C98307B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3" name="Shape 5">
          <a:extLst>
            <a:ext uri="{FF2B5EF4-FFF2-40B4-BE49-F238E27FC236}">
              <a16:creationId xmlns:a16="http://schemas.microsoft.com/office/drawing/2014/main" id="{36A29F00-5C35-43A6-9D88-712EE3FA1C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4" name="Shape 5">
          <a:extLst>
            <a:ext uri="{FF2B5EF4-FFF2-40B4-BE49-F238E27FC236}">
              <a16:creationId xmlns:a16="http://schemas.microsoft.com/office/drawing/2014/main" id="{0906BE54-020A-4AC1-828B-7E5AEA651E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5" name="Shape 5">
          <a:extLst>
            <a:ext uri="{FF2B5EF4-FFF2-40B4-BE49-F238E27FC236}">
              <a16:creationId xmlns:a16="http://schemas.microsoft.com/office/drawing/2014/main" id="{F8E2C51A-A18B-4E1D-87F4-B7CDF1B8B4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6" name="Shape 5">
          <a:extLst>
            <a:ext uri="{FF2B5EF4-FFF2-40B4-BE49-F238E27FC236}">
              <a16:creationId xmlns:a16="http://schemas.microsoft.com/office/drawing/2014/main" id="{5DA03672-3D64-4D65-8F84-37B64B6BD4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7" name="Shape 5">
          <a:extLst>
            <a:ext uri="{FF2B5EF4-FFF2-40B4-BE49-F238E27FC236}">
              <a16:creationId xmlns:a16="http://schemas.microsoft.com/office/drawing/2014/main" id="{56117DE5-D41E-4857-AF71-257B6C24CD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8" name="Shape 5">
          <a:extLst>
            <a:ext uri="{FF2B5EF4-FFF2-40B4-BE49-F238E27FC236}">
              <a16:creationId xmlns:a16="http://schemas.microsoft.com/office/drawing/2014/main" id="{9DA2623C-0194-4215-A15D-CD1D6581DB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9" name="Shape 5">
          <a:extLst>
            <a:ext uri="{FF2B5EF4-FFF2-40B4-BE49-F238E27FC236}">
              <a16:creationId xmlns:a16="http://schemas.microsoft.com/office/drawing/2014/main" id="{CBE4D202-4C84-4D17-BAE8-1632AAF983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0" name="Shape 5">
          <a:extLst>
            <a:ext uri="{FF2B5EF4-FFF2-40B4-BE49-F238E27FC236}">
              <a16:creationId xmlns:a16="http://schemas.microsoft.com/office/drawing/2014/main" id="{2A932557-DA6B-44AD-A710-C20A88A85C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1" name="Shape 5">
          <a:extLst>
            <a:ext uri="{FF2B5EF4-FFF2-40B4-BE49-F238E27FC236}">
              <a16:creationId xmlns:a16="http://schemas.microsoft.com/office/drawing/2014/main" id="{BA48A4B8-124F-482F-8EA0-9D1BDF7E44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2" name="Shape 5">
          <a:extLst>
            <a:ext uri="{FF2B5EF4-FFF2-40B4-BE49-F238E27FC236}">
              <a16:creationId xmlns:a16="http://schemas.microsoft.com/office/drawing/2014/main" id="{DDC9436A-08AA-4A4E-ACA6-79A0C01BCF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3" name="Shape 5">
          <a:extLst>
            <a:ext uri="{FF2B5EF4-FFF2-40B4-BE49-F238E27FC236}">
              <a16:creationId xmlns:a16="http://schemas.microsoft.com/office/drawing/2014/main" id="{1CA09B49-DBE1-482E-81EF-CE84A5C29A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974" name="Shape 6">
          <a:extLst>
            <a:ext uri="{FF2B5EF4-FFF2-40B4-BE49-F238E27FC236}">
              <a16:creationId xmlns:a16="http://schemas.microsoft.com/office/drawing/2014/main" id="{81FBD9FC-5728-4E0D-BDCA-3D4EEB21EC28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975" name="Shape 6">
          <a:extLst>
            <a:ext uri="{FF2B5EF4-FFF2-40B4-BE49-F238E27FC236}">
              <a16:creationId xmlns:a16="http://schemas.microsoft.com/office/drawing/2014/main" id="{DF643F10-D9EB-45A1-A2C9-C08CC1FC44D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72" name="Text Box 1338">
          <a:extLst>
            <a:ext uri="{FF2B5EF4-FFF2-40B4-BE49-F238E27FC236}">
              <a16:creationId xmlns:a16="http://schemas.microsoft.com/office/drawing/2014/main" id="{6CA7D512-DE0E-42F8-A461-E6166FCBD116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73" name="Text Box 1338">
          <a:extLst>
            <a:ext uri="{FF2B5EF4-FFF2-40B4-BE49-F238E27FC236}">
              <a16:creationId xmlns:a16="http://schemas.microsoft.com/office/drawing/2014/main" id="{4FC104D0-ED28-4D11-9D95-1DC06358C5CB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74" name="Text Box 1338">
          <a:extLst>
            <a:ext uri="{FF2B5EF4-FFF2-40B4-BE49-F238E27FC236}">
              <a16:creationId xmlns:a16="http://schemas.microsoft.com/office/drawing/2014/main" id="{98571824-9F5C-42EF-8A2C-7B69D58200D3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75" name="Text Box 1338">
          <a:extLst>
            <a:ext uri="{FF2B5EF4-FFF2-40B4-BE49-F238E27FC236}">
              <a16:creationId xmlns:a16="http://schemas.microsoft.com/office/drawing/2014/main" id="{726E1C74-99DD-474C-8ADC-8271CBE50BF1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76" name="Text Box 1338">
          <a:extLst>
            <a:ext uri="{FF2B5EF4-FFF2-40B4-BE49-F238E27FC236}">
              <a16:creationId xmlns:a16="http://schemas.microsoft.com/office/drawing/2014/main" id="{BC527D29-7A09-46EC-A4BA-FCD6EA0C3AF0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twoCellAnchor editAs="oneCell">
    <xdr:from>
      <xdr:col>6</xdr:col>
      <xdr:colOff>171450</xdr:colOff>
      <xdr:row>23</xdr:row>
      <xdr:rowOff>0</xdr:rowOff>
    </xdr:from>
    <xdr:to>
      <xdr:col>6</xdr:col>
      <xdr:colOff>200025</xdr:colOff>
      <xdr:row>23</xdr:row>
      <xdr:rowOff>28575</xdr:rowOff>
    </xdr:to>
    <xdr:sp macro="" textlink="">
      <xdr:nvSpPr>
        <xdr:cNvPr id="377" name="Text Box 1338">
          <a:extLst>
            <a:ext uri="{FF2B5EF4-FFF2-40B4-BE49-F238E27FC236}">
              <a16:creationId xmlns:a16="http://schemas.microsoft.com/office/drawing/2014/main" id="{6491E31B-3ABA-47BD-888F-1DBBE07975E2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78" name="Text Box 1338">
          <a:extLst>
            <a:ext uri="{FF2B5EF4-FFF2-40B4-BE49-F238E27FC236}">
              <a16:creationId xmlns:a16="http://schemas.microsoft.com/office/drawing/2014/main" id="{0B470CCD-6F45-4C78-8283-87BE28988263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79" name="Text Box 1338">
          <a:extLst>
            <a:ext uri="{FF2B5EF4-FFF2-40B4-BE49-F238E27FC236}">
              <a16:creationId xmlns:a16="http://schemas.microsoft.com/office/drawing/2014/main" id="{6F2DB5BF-399C-498D-ABCB-9C43410689CC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80" name="Text Box 1338">
          <a:extLst>
            <a:ext uri="{FF2B5EF4-FFF2-40B4-BE49-F238E27FC236}">
              <a16:creationId xmlns:a16="http://schemas.microsoft.com/office/drawing/2014/main" id="{D7E295AA-414F-4A3F-A8B2-9BB1B6C8D707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81" name="Text Box 1338">
          <a:extLst>
            <a:ext uri="{FF2B5EF4-FFF2-40B4-BE49-F238E27FC236}">
              <a16:creationId xmlns:a16="http://schemas.microsoft.com/office/drawing/2014/main" id="{C5E1165D-790E-46F3-BB04-B485D78716DB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82" name="Text Box 1338">
          <a:extLst>
            <a:ext uri="{FF2B5EF4-FFF2-40B4-BE49-F238E27FC236}">
              <a16:creationId xmlns:a16="http://schemas.microsoft.com/office/drawing/2014/main" id="{684E4DB4-62A6-4E85-86BE-DBAF0273F96C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83" name="Text Box 1338">
          <a:extLst>
            <a:ext uri="{FF2B5EF4-FFF2-40B4-BE49-F238E27FC236}">
              <a16:creationId xmlns:a16="http://schemas.microsoft.com/office/drawing/2014/main" id="{A77D12F6-84BD-4FF2-AE57-7CA6636FBD67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84" name="Text Box 1338">
          <a:extLst>
            <a:ext uri="{FF2B5EF4-FFF2-40B4-BE49-F238E27FC236}">
              <a16:creationId xmlns:a16="http://schemas.microsoft.com/office/drawing/2014/main" id="{72F2075C-3695-4ED5-A551-47CDE433562F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85" name="Text Box 1338">
          <a:extLst>
            <a:ext uri="{FF2B5EF4-FFF2-40B4-BE49-F238E27FC236}">
              <a16:creationId xmlns:a16="http://schemas.microsoft.com/office/drawing/2014/main" id="{38598D72-28B7-4095-8EC7-A0696C5761E2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86" name="Text Box 1338">
          <a:extLst>
            <a:ext uri="{FF2B5EF4-FFF2-40B4-BE49-F238E27FC236}">
              <a16:creationId xmlns:a16="http://schemas.microsoft.com/office/drawing/2014/main" id="{E6CCEE46-6584-4681-A97A-E8C4657FAF67}"/>
            </a:ext>
          </a:extLst>
        </xdr:cNvPr>
        <xdr:cNvSpPr txBox="1">
          <a:spLocks noChangeArrowheads="1"/>
        </xdr:cNvSpPr>
      </xdr:nvSpPr>
      <xdr:spPr bwMode="auto">
        <a:xfrm>
          <a:off x="5200650" y="2590800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87" name="Text Box 1338">
          <a:extLst>
            <a:ext uri="{FF2B5EF4-FFF2-40B4-BE49-F238E27FC236}">
              <a16:creationId xmlns:a16="http://schemas.microsoft.com/office/drawing/2014/main" id="{8C7C3638-5776-4659-AFAF-2435EA529066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88" name="Text Box 1338">
          <a:extLst>
            <a:ext uri="{FF2B5EF4-FFF2-40B4-BE49-F238E27FC236}">
              <a16:creationId xmlns:a16="http://schemas.microsoft.com/office/drawing/2014/main" id="{47046A6D-6E08-45DF-8A15-F8F07F7A20F6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89" name="Text Box 1338">
          <a:extLst>
            <a:ext uri="{FF2B5EF4-FFF2-40B4-BE49-F238E27FC236}">
              <a16:creationId xmlns:a16="http://schemas.microsoft.com/office/drawing/2014/main" id="{443FF175-EBD8-47AE-A349-9A072C48ABE1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90" name="Text Box 1338">
          <a:extLst>
            <a:ext uri="{FF2B5EF4-FFF2-40B4-BE49-F238E27FC236}">
              <a16:creationId xmlns:a16="http://schemas.microsoft.com/office/drawing/2014/main" id="{2AB4A59D-7B02-4D0B-B5C0-87203C5FFBEE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391" name="Text Box 1338">
          <a:extLst>
            <a:ext uri="{FF2B5EF4-FFF2-40B4-BE49-F238E27FC236}">
              <a16:creationId xmlns:a16="http://schemas.microsoft.com/office/drawing/2014/main" id="{9ED6DC2D-3F94-4CE8-A6FA-748A326E2382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392" name="Text Box 1338">
          <a:extLst>
            <a:ext uri="{FF2B5EF4-FFF2-40B4-BE49-F238E27FC236}">
              <a16:creationId xmlns:a16="http://schemas.microsoft.com/office/drawing/2014/main" id="{4B3979EB-F5B4-4595-989F-01F98FE86D1A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393" name="Text Box 1338">
          <a:extLst>
            <a:ext uri="{FF2B5EF4-FFF2-40B4-BE49-F238E27FC236}">
              <a16:creationId xmlns:a16="http://schemas.microsoft.com/office/drawing/2014/main" id="{936C5A87-18DD-446C-9D8D-0D77D315FA13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394" name="Text Box 1338">
          <a:extLst>
            <a:ext uri="{FF2B5EF4-FFF2-40B4-BE49-F238E27FC236}">
              <a16:creationId xmlns:a16="http://schemas.microsoft.com/office/drawing/2014/main" id="{02765910-6CF1-43DB-98A5-B4A030C9D2EE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395" name="Text Box 1338">
          <a:extLst>
            <a:ext uri="{FF2B5EF4-FFF2-40B4-BE49-F238E27FC236}">
              <a16:creationId xmlns:a16="http://schemas.microsoft.com/office/drawing/2014/main" id="{C1C00410-53C5-46C8-A3A9-8E39FF4BAAEE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396" name="Text Box 1338">
          <a:extLst>
            <a:ext uri="{FF2B5EF4-FFF2-40B4-BE49-F238E27FC236}">
              <a16:creationId xmlns:a16="http://schemas.microsoft.com/office/drawing/2014/main" id="{A05401D3-08AB-4678-9A23-E3F1A95387F5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397" name="Text Box 1338">
          <a:extLst>
            <a:ext uri="{FF2B5EF4-FFF2-40B4-BE49-F238E27FC236}">
              <a16:creationId xmlns:a16="http://schemas.microsoft.com/office/drawing/2014/main" id="{7005B812-6D89-4471-9BE3-7C5EB0C31647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398" name="Text Box 1338">
          <a:extLst>
            <a:ext uri="{FF2B5EF4-FFF2-40B4-BE49-F238E27FC236}">
              <a16:creationId xmlns:a16="http://schemas.microsoft.com/office/drawing/2014/main" id="{7D3DFC8F-F614-4F45-9AE9-1F407AEB8537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399" name="Text Box 1338">
          <a:extLst>
            <a:ext uri="{FF2B5EF4-FFF2-40B4-BE49-F238E27FC236}">
              <a16:creationId xmlns:a16="http://schemas.microsoft.com/office/drawing/2014/main" id="{AE6761E7-7902-48D4-A73E-9DF764CF69F6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00" name="Text Box 1338">
          <a:extLst>
            <a:ext uri="{FF2B5EF4-FFF2-40B4-BE49-F238E27FC236}">
              <a16:creationId xmlns:a16="http://schemas.microsoft.com/office/drawing/2014/main" id="{73728CF5-7F57-48C8-9764-F036E59E25F7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01" name="Text Box 1338">
          <a:extLst>
            <a:ext uri="{FF2B5EF4-FFF2-40B4-BE49-F238E27FC236}">
              <a16:creationId xmlns:a16="http://schemas.microsoft.com/office/drawing/2014/main" id="{D4F1E5E9-E336-4484-A4AC-5E67FD6C230D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02" name="Text Box 1338">
          <a:extLst>
            <a:ext uri="{FF2B5EF4-FFF2-40B4-BE49-F238E27FC236}">
              <a16:creationId xmlns:a16="http://schemas.microsoft.com/office/drawing/2014/main" id="{F860C0D1-00A2-4890-84E0-CAB471DE06E5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03" name="Text Box 1338">
          <a:extLst>
            <a:ext uri="{FF2B5EF4-FFF2-40B4-BE49-F238E27FC236}">
              <a16:creationId xmlns:a16="http://schemas.microsoft.com/office/drawing/2014/main" id="{BD20541B-7270-4E81-A268-B6C2FCF77865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04" name="Text Box 1338">
          <a:extLst>
            <a:ext uri="{FF2B5EF4-FFF2-40B4-BE49-F238E27FC236}">
              <a16:creationId xmlns:a16="http://schemas.microsoft.com/office/drawing/2014/main" id="{B1AD4BA8-A17C-4D21-85AF-0063A4459F85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05" name="Text Box 1338">
          <a:extLst>
            <a:ext uri="{FF2B5EF4-FFF2-40B4-BE49-F238E27FC236}">
              <a16:creationId xmlns:a16="http://schemas.microsoft.com/office/drawing/2014/main" id="{72571FBF-E67B-46F4-B274-54884FD16864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06" name="Text Box 1338">
          <a:extLst>
            <a:ext uri="{FF2B5EF4-FFF2-40B4-BE49-F238E27FC236}">
              <a16:creationId xmlns:a16="http://schemas.microsoft.com/office/drawing/2014/main" id="{3E77E7A7-8A9D-4573-B140-E4F472C62B45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07" name="Text Box 1338">
          <a:extLst>
            <a:ext uri="{FF2B5EF4-FFF2-40B4-BE49-F238E27FC236}">
              <a16:creationId xmlns:a16="http://schemas.microsoft.com/office/drawing/2014/main" id="{3BFD2294-8C47-432D-8BFA-010AFF26C831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08" name="Text Box 1338">
          <a:extLst>
            <a:ext uri="{FF2B5EF4-FFF2-40B4-BE49-F238E27FC236}">
              <a16:creationId xmlns:a16="http://schemas.microsoft.com/office/drawing/2014/main" id="{6413B2B5-59B0-48EB-ADBB-208C4E8A9E27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09" name="Text Box 1338">
          <a:extLst>
            <a:ext uri="{FF2B5EF4-FFF2-40B4-BE49-F238E27FC236}">
              <a16:creationId xmlns:a16="http://schemas.microsoft.com/office/drawing/2014/main" id="{4D7259A1-6381-4ECC-9F61-EBC131EC5C90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10" name="Text Box 1338">
          <a:extLst>
            <a:ext uri="{FF2B5EF4-FFF2-40B4-BE49-F238E27FC236}">
              <a16:creationId xmlns:a16="http://schemas.microsoft.com/office/drawing/2014/main" id="{1FFE0A97-8590-4406-9035-A6DD3E8FD196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11" name="Text Box 1338">
          <a:extLst>
            <a:ext uri="{FF2B5EF4-FFF2-40B4-BE49-F238E27FC236}">
              <a16:creationId xmlns:a16="http://schemas.microsoft.com/office/drawing/2014/main" id="{3F8C151C-96AC-46F6-88D3-3BA3064A0928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12" name="Text Box 1338">
          <a:extLst>
            <a:ext uri="{FF2B5EF4-FFF2-40B4-BE49-F238E27FC236}">
              <a16:creationId xmlns:a16="http://schemas.microsoft.com/office/drawing/2014/main" id="{D48BC02E-1127-41B6-B6F8-DC36A07D90CD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13" name="Text Box 1338">
          <a:extLst>
            <a:ext uri="{FF2B5EF4-FFF2-40B4-BE49-F238E27FC236}">
              <a16:creationId xmlns:a16="http://schemas.microsoft.com/office/drawing/2014/main" id="{7A527A29-1FE3-46C6-B800-EB0864FBF772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14" name="Text Box 1338">
          <a:extLst>
            <a:ext uri="{FF2B5EF4-FFF2-40B4-BE49-F238E27FC236}">
              <a16:creationId xmlns:a16="http://schemas.microsoft.com/office/drawing/2014/main" id="{8F3889F1-49C4-48D8-A330-C1E601C4F091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299"/>
    <xdr:sp macro="" textlink="">
      <xdr:nvSpPr>
        <xdr:cNvPr id="415" name="Text Box 1338">
          <a:extLst>
            <a:ext uri="{FF2B5EF4-FFF2-40B4-BE49-F238E27FC236}">
              <a16:creationId xmlns:a16="http://schemas.microsoft.com/office/drawing/2014/main" id="{87A28A44-01A1-4EAC-9242-1B1EA39C4CD6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299"/>
    <xdr:sp macro="" textlink="">
      <xdr:nvSpPr>
        <xdr:cNvPr id="416" name="Text Box 1338">
          <a:extLst>
            <a:ext uri="{FF2B5EF4-FFF2-40B4-BE49-F238E27FC236}">
              <a16:creationId xmlns:a16="http://schemas.microsoft.com/office/drawing/2014/main" id="{8FB504BA-2DA5-40AB-A099-A7AC9FBAF4F2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17" name="Text Box 1338">
          <a:extLst>
            <a:ext uri="{FF2B5EF4-FFF2-40B4-BE49-F238E27FC236}">
              <a16:creationId xmlns:a16="http://schemas.microsoft.com/office/drawing/2014/main" id="{46EEEBAD-396E-4819-B3EB-43F825C1826A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18" name="Text Box 1338">
          <a:extLst>
            <a:ext uri="{FF2B5EF4-FFF2-40B4-BE49-F238E27FC236}">
              <a16:creationId xmlns:a16="http://schemas.microsoft.com/office/drawing/2014/main" id="{17C577FD-D0AA-46C5-A118-32D592390EE6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19" name="Text Box 1338">
          <a:extLst>
            <a:ext uri="{FF2B5EF4-FFF2-40B4-BE49-F238E27FC236}">
              <a16:creationId xmlns:a16="http://schemas.microsoft.com/office/drawing/2014/main" id="{CA91319D-0A56-4FE3-83E4-E3FE324C7A9F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20" name="Text Box 1338">
          <a:extLst>
            <a:ext uri="{FF2B5EF4-FFF2-40B4-BE49-F238E27FC236}">
              <a16:creationId xmlns:a16="http://schemas.microsoft.com/office/drawing/2014/main" id="{39E3F4DB-92AC-4CA5-84C3-59E69D4E07D1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21" name="Text Box 1338">
          <a:extLst>
            <a:ext uri="{FF2B5EF4-FFF2-40B4-BE49-F238E27FC236}">
              <a16:creationId xmlns:a16="http://schemas.microsoft.com/office/drawing/2014/main" id="{FCE4AB81-7D79-4675-BCC9-3DCDCF2E2368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22" name="Text Box 1338">
          <a:extLst>
            <a:ext uri="{FF2B5EF4-FFF2-40B4-BE49-F238E27FC236}">
              <a16:creationId xmlns:a16="http://schemas.microsoft.com/office/drawing/2014/main" id="{A2420D2C-381F-4726-A70B-2522ACE84AE4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23" name="Text Box 1338">
          <a:extLst>
            <a:ext uri="{FF2B5EF4-FFF2-40B4-BE49-F238E27FC236}">
              <a16:creationId xmlns:a16="http://schemas.microsoft.com/office/drawing/2014/main" id="{27BC42DF-9022-4FFE-B125-E1EBF734E9B1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24" name="Text Box 1338">
          <a:extLst>
            <a:ext uri="{FF2B5EF4-FFF2-40B4-BE49-F238E27FC236}">
              <a16:creationId xmlns:a16="http://schemas.microsoft.com/office/drawing/2014/main" id="{5670A88A-4F63-4741-B86A-139F5CB229A2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25" name="Text Box 1338">
          <a:extLst>
            <a:ext uri="{FF2B5EF4-FFF2-40B4-BE49-F238E27FC236}">
              <a16:creationId xmlns:a16="http://schemas.microsoft.com/office/drawing/2014/main" id="{772A9581-D09A-43E2-8172-BEF1E77A855E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26" name="Text Box 1338">
          <a:extLst>
            <a:ext uri="{FF2B5EF4-FFF2-40B4-BE49-F238E27FC236}">
              <a16:creationId xmlns:a16="http://schemas.microsoft.com/office/drawing/2014/main" id="{0AA31E01-48CF-41E9-ABDF-59A7BF507B6A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27" name="Text Box 1338">
          <a:extLst>
            <a:ext uri="{FF2B5EF4-FFF2-40B4-BE49-F238E27FC236}">
              <a16:creationId xmlns:a16="http://schemas.microsoft.com/office/drawing/2014/main" id="{1340511E-D2D2-43A4-8467-99F7965A4576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28" name="Text Box 1338">
          <a:extLst>
            <a:ext uri="{FF2B5EF4-FFF2-40B4-BE49-F238E27FC236}">
              <a16:creationId xmlns:a16="http://schemas.microsoft.com/office/drawing/2014/main" id="{99A06748-75AC-47E4-8478-CBB8C3366D4F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29" name="Text Box 1338">
          <a:extLst>
            <a:ext uri="{FF2B5EF4-FFF2-40B4-BE49-F238E27FC236}">
              <a16:creationId xmlns:a16="http://schemas.microsoft.com/office/drawing/2014/main" id="{E23B86B8-BE48-4A5F-BB0C-1C9DBA87261B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30" name="Text Box 1338">
          <a:extLst>
            <a:ext uri="{FF2B5EF4-FFF2-40B4-BE49-F238E27FC236}">
              <a16:creationId xmlns:a16="http://schemas.microsoft.com/office/drawing/2014/main" id="{4C64868D-D898-4E89-87D8-1475EE46AF16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31" name="Text Box 1338">
          <a:extLst>
            <a:ext uri="{FF2B5EF4-FFF2-40B4-BE49-F238E27FC236}">
              <a16:creationId xmlns:a16="http://schemas.microsoft.com/office/drawing/2014/main" id="{8E046CE2-5E27-4447-9DD2-5A0E566F9A97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32" name="Text Box 1338">
          <a:extLst>
            <a:ext uri="{FF2B5EF4-FFF2-40B4-BE49-F238E27FC236}">
              <a16:creationId xmlns:a16="http://schemas.microsoft.com/office/drawing/2014/main" id="{5E676D93-6D99-42FB-BBB3-A16B8535D249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33" name="Text Box 1338">
          <a:extLst>
            <a:ext uri="{FF2B5EF4-FFF2-40B4-BE49-F238E27FC236}">
              <a16:creationId xmlns:a16="http://schemas.microsoft.com/office/drawing/2014/main" id="{93AF56D3-A768-4CB0-A352-A1475CBCE9E4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34" name="Text Box 1338">
          <a:extLst>
            <a:ext uri="{FF2B5EF4-FFF2-40B4-BE49-F238E27FC236}">
              <a16:creationId xmlns:a16="http://schemas.microsoft.com/office/drawing/2014/main" id="{5D88C0C7-2674-4EB6-8EFE-BFE9D8D2B0CB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35" name="Text Box 1338">
          <a:extLst>
            <a:ext uri="{FF2B5EF4-FFF2-40B4-BE49-F238E27FC236}">
              <a16:creationId xmlns:a16="http://schemas.microsoft.com/office/drawing/2014/main" id="{D96C8AF1-A29B-459A-A8ED-A0113689BB3B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36" name="Text Box 1338">
          <a:extLst>
            <a:ext uri="{FF2B5EF4-FFF2-40B4-BE49-F238E27FC236}">
              <a16:creationId xmlns:a16="http://schemas.microsoft.com/office/drawing/2014/main" id="{87B87C58-53F8-4C99-AABC-EEE29BCF885C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37" name="Text Box 1338">
          <a:extLst>
            <a:ext uri="{FF2B5EF4-FFF2-40B4-BE49-F238E27FC236}">
              <a16:creationId xmlns:a16="http://schemas.microsoft.com/office/drawing/2014/main" id="{8CE79144-B388-43FB-90E1-4CBA3B95F65B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38" name="Text Box 1338">
          <a:extLst>
            <a:ext uri="{FF2B5EF4-FFF2-40B4-BE49-F238E27FC236}">
              <a16:creationId xmlns:a16="http://schemas.microsoft.com/office/drawing/2014/main" id="{F5EC00BF-070E-45E8-89BA-2981D89DCD32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39" name="Text Box 1338">
          <a:extLst>
            <a:ext uri="{FF2B5EF4-FFF2-40B4-BE49-F238E27FC236}">
              <a16:creationId xmlns:a16="http://schemas.microsoft.com/office/drawing/2014/main" id="{6B9D3336-96D3-44C0-B5C0-2A0A6DE9FEBA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40" name="Text Box 1338">
          <a:extLst>
            <a:ext uri="{FF2B5EF4-FFF2-40B4-BE49-F238E27FC236}">
              <a16:creationId xmlns:a16="http://schemas.microsoft.com/office/drawing/2014/main" id="{D059D467-2EF7-4B12-AB4B-A6C7A32838EF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41" name="Text Box 1338">
          <a:extLst>
            <a:ext uri="{FF2B5EF4-FFF2-40B4-BE49-F238E27FC236}">
              <a16:creationId xmlns:a16="http://schemas.microsoft.com/office/drawing/2014/main" id="{54BD1428-F061-4BBC-8869-A67496EC6337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42" name="Text Box 1338">
          <a:extLst>
            <a:ext uri="{FF2B5EF4-FFF2-40B4-BE49-F238E27FC236}">
              <a16:creationId xmlns:a16="http://schemas.microsoft.com/office/drawing/2014/main" id="{CE48EBCE-25A1-43AF-A2FF-5076212CF019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43" name="Text Box 1338">
          <a:extLst>
            <a:ext uri="{FF2B5EF4-FFF2-40B4-BE49-F238E27FC236}">
              <a16:creationId xmlns:a16="http://schemas.microsoft.com/office/drawing/2014/main" id="{46DB26D0-1354-4FB8-80FD-6CED5E2EC00D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44" name="Text Box 1338">
          <a:extLst>
            <a:ext uri="{FF2B5EF4-FFF2-40B4-BE49-F238E27FC236}">
              <a16:creationId xmlns:a16="http://schemas.microsoft.com/office/drawing/2014/main" id="{1D17931E-104C-4E21-ADD3-867D129C3D58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45" name="Text Box 1338">
          <a:extLst>
            <a:ext uri="{FF2B5EF4-FFF2-40B4-BE49-F238E27FC236}">
              <a16:creationId xmlns:a16="http://schemas.microsoft.com/office/drawing/2014/main" id="{F12645C0-C0AB-4018-9F17-E46BF191D7C5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46" name="Text Box 1338">
          <a:extLst>
            <a:ext uri="{FF2B5EF4-FFF2-40B4-BE49-F238E27FC236}">
              <a16:creationId xmlns:a16="http://schemas.microsoft.com/office/drawing/2014/main" id="{B5B68400-2895-4471-900A-5B87BEDE44E0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47" name="Text Box 1338">
          <a:extLst>
            <a:ext uri="{FF2B5EF4-FFF2-40B4-BE49-F238E27FC236}">
              <a16:creationId xmlns:a16="http://schemas.microsoft.com/office/drawing/2014/main" id="{2C1DE946-52E8-4949-A432-3849556C428C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48" name="Text Box 1338">
          <a:extLst>
            <a:ext uri="{FF2B5EF4-FFF2-40B4-BE49-F238E27FC236}">
              <a16:creationId xmlns:a16="http://schemas.microsoft.com/office/drawing/2014/main" id="{5A7A8A0F-A29E-48D8-BD87-4CC6EEA483AB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49" name="Text Box 1338">
          <a:extLst>
            <a:ext uri="{FF2B5EF4-FFF2-40B4-BE49-F238E27FC236}">
              <a16:creationId xmlns:a16="http://schemas.microsoft.com/office/drawing/2014/main" id="{006BE81A-567E-4043-AC32-EC8F67B2F98A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50" name="Text Box 1338">
          <a:extLst>
            <a:ext uri="{FF2B5EF4-FFF2-40B4-BE49-F238E27FC236}">
              <a16:creationId xmlns:a16="http://schemas.microsoft.com/office/drawing/2014/main" id="{9E0CFADC-DAC9-45E4-8695-786D4A4EA128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51" name="Text Box 1338">
          <a:extLst>
            <a:ext uri="{FF2B5EF4-FFF2-40B4-BE49-F238E27FC236}">
              <a16:creationId xmlns:a16="http://schemas.microsoft.com/office/drawing/2014/main" id="{1627B98E-3BF7-47E9-BE47-149EE1B8C570}"/>
            </a:ext>
          </a:extLst>
        </xdr:cNvPr>
        <xdr:cNvSpPr txBox="1">
          <a:spLocks noChangeArrowheads="1"/>
        </xdr:cNvSpPr>
      </xdr:nvSpPr>
      <xdr:spPr bwMode="auto">
        <a:xfrm>
          <a:off x="52006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52" name="Text Box 1338">
          <a:extLst>
            <a:ext uri="{FF2B5EF4-FFF2-40B4-BE49-F238E27FC236}">
              <a16:creationId xmlns:a16="http://schemas.microsoft.com/office/drawing/2014/main" id="{B86FF813-4AD4-4613-8D95-CCE45F8BBD0B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53" name="Text Box 1338">
          <a:extLst>
            <a:ext uri="{FF2B5EF4-FFF2-40B4-BE49-F238E27FC236}">
              <a16:creationId xmlns:a16="http://schemas.microsoft.com/office/drawing/2014/main" id="{F597C008-BD91-4972-98F1-6CC7DF71A23A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54" name="Text Box 1338">
          <a:extLst>
            <a:ext uri="{FF2B5EF4-FFF2-40B4-BE49-F238E27FC236}">
              <a16:creationId xmlns:a16="http://schemas.microsoft.com/office/drawing/2014/main" id="{845FA08D-73E8-474A-A737-B32AF9A344C1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55" name="Text Box 1338">
          <a:extLst>
            <a:ext uri="{FF2B5EF4-FFF2-40B4-BE49-F238E27FC236}">
              <a16:creationId xmlns:a16="http://schemas.microsoft.com/office/drawing/2014/main" id="{0DB8AC4B-D3FE-421C-9B08-9FB0CB2F48B8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56" name="Text Box 1338">
          <a:extLst>
            <a:ext uri="{FF2B5EF4-FFF2-40B4-BE49-F238E27FC236}">
              <a16:creationId xmlns:a16="http://schemas.microsoft.com/office/drawing/2014/main" id="{7C4B9C2E-C6C5-412D-9CD0-5085E7172849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57" name="Text Box 1338">
          <a:extLst>
            <a:ext uri="{FF2B5EF4-FFF2-40B4-BE49-F238E27FC236}">
              <a16:creationId xmlns:a16="http://schemas.microsoft.com/office/drawing/2014/main" id="{047992D4-D54E-47A6-8D89-DBBC1E49171D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58" name="Text Box 1338">
          <a:extLst>
            <a:ext uri="{FF2B5EF4-FFF2-40B4-BE49-F238E27FC236}">
              <a16:creationId xmlns:a16="http://schemas.microsoft.com/office/drawing/2014/main" id="{10056362-6605-4DD4-A3DC-80DF2A73D6F7}"/>
            </a:ext>
          </a:extLst>
        </xdr:cNvPr>
        <xdr:cNvSpPr txBox="1">
          <a:spLocks noChangeArrowheads="1"/>
        </xdr:cNvSpPr>
      </xdr:nvSpPr>
      <xdr:spPr bwMode="auto">
        <a:xfrm>
          <a:off x="56197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59" name="Text Box 1338">
          <a:extLst>
            <a:ext uri="{FF2B5EF4-FFF2-40B4-BE49-F238E27FC236}">
              <a16:creationId xmlns:a16="http://schemas.microsoft.com/office/drawing/2014/main" id="{DB83A361-7FCF-45D7-897B-C2827837F855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60" name="Text Box 1338">
          <a:extLst>
            <a:ext uri="{FF2B5EF4-FFF2-40B4-BE49-F238E27FC236}">
              <a16:creationId xmlns:a16="http://schemas.microsoft.com/office/drawing/2014/main" id="{0641C8F9-BBB9-47F8-9C3B-11B48B367B54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61" name="Text Box 1338">
          <a:extLst>
            <a:ext uri="{FF2B5EF4-FFF2-40B4-BE49-F238E27FC236}">
              <a16:creationId xmlns:a16="http://schemas.microsoft.com/office/drawing/2014/main" id="{AB3ADD91-7AA4-4314-851F-17AB3DFF76BE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62" name="Text Box 1338">
          <a:extLst>
            <a:ext uri="{FF2B5EF4-FFF2-40B4-BE49-F238E27FC236}">
              <a16:creationId xmlns:a16="http://schemas.microsoft.com/office/drawing/2014/main" id="{9EDE5896-F83A-4F64-AE01-8DD3A850BBF9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63" name="Text Box 1338">
          <a:extLst>
            <a:ext uri="{FF2B5EF4-FFF2-40B4-BE49-F238E27FC236}">
              <a16:creationId xmlns:a16="http://schemas.microsoft.com/office/drawing/2014/main" id="{1F61C7AB-F3C8-46F0-91CA-9B9628B806F9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64" name="Text Box 1338">
          <a:extLst>
            <a:ext uri="{FF2B5EF4-FFF2-40B4-BE49-F238E27FC236}">
              <a16:creationId xmlns:a16="http://schemas.microsoft.com/office/drawing/2014/main" id="{D7053989-9FE2-4987-A2E3-3F4F90F6968C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65" name="Text Box 1338">
          <a:extLst>
            <a:ext uri="{FF2B5EF4-FFF2-40B4-BE49-F238E27FC236}">
              <a16:creationId xmlns:a16="http://schemas.microsoft.com/office/drawing/2014/main" id="{82FD667B-84C1-44B7-B86A-C5AAD63FFC58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66" name="Text Box 1338">
          <a:extLst>
            <a:ext uri="{FF2B5EF4-FFF2-40B4-BE49-F238E27FC236}">
              <a16:creationId xmlns:a16="http://schemas.microsoft.com/office/drawing/2014/main" id="{D836A9B7-F1DC-4142-AE58-F769E66B5466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67" name="Text Box 1338">
          <a:extLst>
            <a:ext uri="{FF2B5EF4-FFF2-40B4-BE49-F238E27FC236}">
              <a16:creationId xmlns:a16="http://schemas.microsoft.com/office/drawing/2014/main" id="{0C3EBBE5-2A24-4EE8-9232-C7C9E4210A15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68" name="Text Box 1338">
          <a:extLst>
            <a:ext uri="{FF2B5EF4-FFF2-40B4-BE49-F238E27FC236}">
              <a16:creationId xmlns:a16="http://schemas.microsoft.com/office/drawing/2014/main" id="{CF11C73C-1B88-42E6-ACEF-2E9F82F0BB25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69" name="Text Box 1338">
          <a:extLst>
            <a:ext uri="{FF2B5EF4-FFF2-40B4-BE49-F238E27FC236}">
              <a16:creationId xmlns:a16="http://schemas.microsoft.com/office/drawing/2014/main" id="{3B21C1F5-D8A6-4D23-A8F6-A195B2623BC4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70" name="Text Box 1338">
          <a:extLst>
            <a:ext uri="{FF2B5EF4-FFF2-40B4-BE49-F238E27FC236}">
              <a16:creationId xmlns:a16="http://schemas.microsoft.com/office/drawing/2014/main" id="{13F4DC72-EE41-4DBF-8E9B-EFE37D44CBBC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71" name="Text Box 1338">
          <a:extLst>
            <a:ext uri="{FF2B5EF4-FFF2-40B4-BE49-F238E27FC236}">
              <a16:creationId xmlns:a16="http://schemas.microsoft.com/office/drawing/2014/main" id="{52E988B6-9498-4A0E-9ABC-1CB645C48C9E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72" name="Text Box 1338">
          <a:extLst>
            <a:ext uri="{FF2B5EF4-FFF2-40B4-BE49-F238E27FC236}">
              <a16:creationId xmlns:a16="http://schemas.microsoft.com/office/drawing/2014/main" id="{20A9E68D-1B72-42FF-8AF5-33F7D994DC53}"/>
            </a:ext>
          </a:extLst>
        </xdr:cNvPr>
        <xdr:cNvSpPr txBox="1">
          <a:spLocks noChangeArrowheads="1"/>
        </xdr:cNvSpPr>
      </xdr:nvSpPr>
      <xdr:spPr bwMode="auto">
        <a:xfrm>
          <a:off x="6457950" y="62007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73" name="Text Box 1338">
          <a:extLst>
            <a:ext uri="{FF2B5EF4-FFF2-40B4-BE49-F238E27FC236}">
              <a16:creationId xmlns:a16="http://schemas.microsoft.com/office/drawing/2014/main" id="{F79A322C-E238-4E2F-A2C9-0B5A7A04BDF3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74" name="Text Box 1338">
          <a:extLst>
            <a:ext uri="{FF2B5EF4-FFF2-40B4-BE49-F238E27FC236}">
              <a16:creationId xmlns:a16="http://schemas.microsoft.com/office/drawing/2014/main" id="{50DFFBE3-16DA-48B3-9D5D-7ED5F4629CDB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75" name="Text Box 1338">
          <a:extLst>
            <a:ext uri="{FF2B5EF4-FFF2-40B4-BE49-F238E27FC236}">
              <a16:creationId xmlns:a16="http://schemas.microsoft.com/office/drawing/2014/main" id="{53752C96-3E5D-48FB-91EA-F79CB2B6F031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76" name="Text Box 1338">
          <a:extLst>
            <a:ext uri="{FF2B5EF4-FFF2-40B4-BE49-F238E27FC236}">
              <a16:creationId xmlns:a16="http://schemas.microsoft.com/office/drawing/2014/main" id="{F3471FDD-F5BC-444F-9D7D-028A6A70FC8D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477" name="Text Box 1338">
          <a:extLst>
            <a:ext uri="{FF2B5EF4-FFF2-40B4-BE49-F238E27FC236}">
              <a16:creationId xmlns:a16="http://schemas.microsoft.com/office/drawing/2014/main" id="{3906ABA0-1B9C-44F6-A81F-05BFD251A61A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478" name="Text Box 1338">
          <a:extLst>
            <a:ext uri="{FF2B5EF4-FFF2-40B4-BE49-F238E27FC236}">
              <a16:creationId xmlns:a16="http://schemas.microsoft.com/office/drawing/2014/main" id="{351B6A6B-3A53-4924-AD27-B3D036698864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479" name="Text Box 1338">
          <a:extLst>
            <a:ext uri="{FF2B5EF4-FFF2-40B4-BE49-F238E27FC236}">
              <a16:creationId xmlns:a16="http://schemas.microsoft.com/office/drawing/2014/main" id="{771D14F1-95E2-4E8D-9B39-61C5ADA0AF4D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80" name="Text Box 1338">
          <a:extLst>
            <a:ext uri="{FF2B5EF4-FFF2-40B4-BE49-F238E27FC236}">
              <a16:creationId xmlns:a16="http://schemas.microsoft.com/office/drawing/2014/main" id="{19DE93D6-8324-4FAF-B26B-B38D00195A5C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81" name="Text Box 1338">
          <a:extLst>
            <a:ext uri="{FF2B5EF4-FFF2-40B4-BE49-F238E27FC236}">
              <a16:creationId xmlns:a16="http://schemas.microsoft.com/office/drawing/2014/main" id="{0D48F3BE-CBEB-461D-B423-9464F6A0962C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82" name="Text Box 1338">
          <a:extLst>
            <a:ext uri="{FF2B5EF4-FFF2-40B4-BE49-F238E27FC236}">
              <a16:creationId xmlns:a16="http://schemas.microsoft.com/office/drawing/2014/main" id="{DB9D9176-F00C-41E1-B5EF-1E7F4C745818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83" name="Text Box 1338">
          <a:extLst>
            <a:ext uri="{FF2B5EF4-FFF2-40B4-BE49-F238E27FC236}">
              <a16:creationId xmlns:a16="http://schemas.microsoft.com/office/drawing/2014/main" id="{0070C5EB-AF39-463B-889D-04A4480A6A48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484" name="Text Box 1338">
          <a:extLst>
            <a:ext uri="{FF2B5EF4-FFF2-40B4-BE49-F238E27FC236}">
              <a16:creationId xmlns:a16="http://schemas.microsoft.com/office/drawing/2014/main" id="{12661EFA-58D2-4264-BB1A-462647F63FD2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485" name="Text Box 1338">
          <a:extLst>
            <a:ext uri="{FF2B5EF4-FFF2-40B4-BE49-F238E27FC236}">
              <a16:creationId xmlns:a16="http://schemas.microsoft.com/office/drawing/2014/main" id="{6FE08658-16A1-41F0-B346-0461242C1E34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486" name="Text Box 1338">
          <a:extLst>
            <a:ext uri="{FF2B5EF4-FFF2-40B4-BE49-F238E27FC236}">
              <a16:creationId xmlns:a16="http://schemas.microsoft.com/office/drawing/2014/main" id="{0E642BCD-B288-4139-8503-18A8266AFB4D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87" name="Text Box 1338">
          <a:extLst>
            <a:ext uri="{FF2B5EF4-FFF2-40B4-BE49-F238E27FC236}">
              <a16:creationId xmlns:a16="http://schemas.microsoft.com/office/drawing/2014/main" id="{A68D3A56-EB51-4BF4-B0CC-3CE428E89D72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88" name="Text Box 1338">
          <a:extLst>
            <a:ext uri="{FF2B5EF4-FFF2-40B4-BE49-F238E27FC236}">
              <a16:creationId xmlns:a16="http://schemas.microsoft.com/office/drawing/2014/main" id="{AD3A4472-0443-4914-83BA-08C56E2B5990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89" name="Text Box 1338">
          <a:extLst>
            <a:ext uri="{FF2B5EF4-FFF2-40B4-BE49-F238E27FC236}">
              <a16:creationId xmlns:a16="http://schemas.microsoft.com/office/drawing/2014/main" id="{D098A366-750D-4C5C-B5A2-D85C7032CD70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90" name="Text Box 1338">
          <a:extLst>
            <a:ext uri="{FF2B5EF4-FFF2-40B4-BE49-F238E27FC236}">
              <a16:creationId xmlns:a16="http://schemas.microsoft.com/office/drawing/2014/main" id="{554B7395-1BD6-41AF-9BA3-2BF03B637B7B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491" name="Text Box 1338">
          <a:extLst>
            <a:ext uri="{FF2B5EF4-FFF2-40B4-BE49-F238E27FC236}">
              <a16:creationId xmlns:a16="http://schemas.microsoft.com/office/drawing/2014/main" id="{7E8A6E2A-B47E-4CF4-89F9-F75DA9A1C096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492" name="Text Box 1338">
          <a:extLst>
            <a:ext uri="{FF2B5EF4-FFF2-40B4-BE49-F238E27FC236}">
              <a16:creationId xmlns:a16="http://schemas.microsoft.com/office/drawing/2014/main" id="{0A882B5D-1CB6-4A95-8BBB-57065A724E4C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493" name="Text Box 1338">
          <a:extLst>
            <a:ext uri="{FF2B5EF4-FFF2-40B4-BE49-F238E27FC236}">
              <a16:creationId xmlns:a16="http://schemas.microsoft.com/office/drawing/2014/main" id="{CD214161-4D22-4ABF-AA81-6F42F185B497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94" name="Text Box 1338">
          <a:extLst>
            <a:ext uri="{FF2B5EF4-FFF2-40B4-BE49-F238E27FC236}">
              <a16:creationId xmlns:a16="http://schemas.microsoft.com/office/drawing/2014/main" id="{2FFAF98E-A115-4642-BBD8-D6B4BD7F85F1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95" name="Text Box 1338">
          <a:extLst>
            <a:ext uri="{FF2B5EF4-FFF2-40B4-BE49-F238E27FC236}">
              <a16:creationId xmlns:a16="http://schemas.microsoft.com/office/drawing/2014/main" id="{8B60E278-4EAF-4042-AD82-6E237399033E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96" name="Text Box 1338">
          <a:extLst>
            <a:ext uri="{FF2B5EF4-FFF2-40B4-BE49-F238E27FC236}">
              <a16:creationId xmlns:a16="http://schemas.microsoft.com/office/drawing/2014/main" id="{5F9BB77D-3447-41C4-9461-21DC6BCDAEA0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497" name="Text Box 1338">
          <a:extLst>
            <a:ext uri="{FF2B5EF4-FFF2-40B4-BE49-F238E27FC236}">
              <a16:creationId xmlns:a16="http://schemas.microsoft.com/office/drawing/2014/main" id="{EAB56B2C-E3E3-4814-BE9E-7E187ECF7823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498" name="Text Box 1338">
          <a:extLst>
            <a:ext uri="{FF2B5EF4-FFF2-40B4-BE49-F238E27FC236}">
              <a16:creationId xmlns:a16="http://schemas.microsoft.com/office/drawing/2014/main" id="{37A63F2B-447A-4FF8-8F90-7502FCC3D592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499" name="Text Box 1338">
          <a:extLst>
            <a:ext uri="{FF2B5EF4-FFF2-40B4-BE49-F238E27FC236}">
              <a16:creationId xmlns:a16="http://schemas.microsoft.com/office/drawing/2014/main" id="{41A5E8DF-61FF-4AEE-8FC6-420A1F54BD25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00" name="Text Box 1338">
          <a:extLst>
            <a:ext uri="{FF2B5EF4-FFF2-40B4-BE49-F238E27FC236}">
              <a16:creationId xmlns:a16="http://schemas.microsoft.com/office/drawing/2014/main" id="{01B60503-B9A3-4FF6-A089-8059D458148F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501" name="Text Box 1338">
          <a:extLst>
            <a:ext uri="{FF2B5EF4-FFF2-40B4-BE49-F238E27FC236}">
              <a16:creationId xmlns:a16="http://schemas.microsoft.com/office/drawing/2014/main" id="{1BBB7301-7717-48DD-848E-39A2E01205DC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02" name="Text Box 1338">
          <a:extLst>
            <a:ext uri="{FF2B5EF4-FFF2-40B4-BE49-F238E27FC236}">
              <a16:creationId xmlns:a16="http://schemas.microsoft.com/office/drawing/2014/main" id="{591ED301-688D-4F9F-A117-0EC83F916054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503" name="Text Box 1338">
          <a:extLst>
            <a:ext uri="{FF2B5EF4-FFF2-40B4-BE49-F238E27FC236}">
              <a16:creationId xmlns:a16="http://schemas.microsoft.com/office/drawing/2014/main" id="{C61C9764-D2F6-488E-843C-D4B9BE728C2A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04" name="Text Box 1338">
          <a:extLst>
            <a:ext uri="{FF2B5EF4-FFF2-40B4-BE49-F238E27FC236}">
              <a16:creationId xmlns:a16="http://schemas.microsoft.com/office/drawing/2014/main" id="{AE033ECE-2DE8-4641-A43A-A7A3C5E456B7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505" name="Text Box 1338">
          <a:extLst>
            <a:ext uri="{FF2B5EF4-FFF2-40B4-BE49-F238E27FC236}">
              <a16:creationId xmlns:a16="http://schemas.microsoft.com/office/drawing/2014/main" id="{483B6174-E826-4BAF-A691-8C52DE335B81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506" name="Text Box 1338">
          <a:extLst>
            <a:ext uri="{FF2B5EF4-FFF2-40B4-BE49-F238E27FC236}">
              <a16:creationId xmlns:a16="http://schemas.microsoft.com/office/drawing/2014/main" id="{03E4CF87-8416-48B7-8584-88ADB9B888D2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07" name="Text Box 1338">
          <a:extLst>
            <a:ext uri="{FF2B5EF4-FFF2-40B4-BE49-F238E27FC236}">
              <a16:creationId xmlns:a16="http://schemas.microsoft.com/office/drawing/2014/main" id="{95FCFC36-2AE3-441A-9335-F35D23773903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508" name="Text Box 1338">
          <a:extLst>
            <a:ext uri="{FF2B5EF4-FFF2-40B4-BE49-F238E27FC236}">
              <a16:creationId xmlns:a16="http://schemas.microsoft.com/office/drawing/2014/main" id="{621380BC-DE8F-46FA-920F-6A48813565DB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09" name="Text Box 1338">
          <a:extLst>
            <a:ext uri="{FF2B5EF4-FFF2-40B4-BE49-F238E27FC236}">
              <a16:creationId xmlns:a16="http://schemas.microsoft.com/office/drawing/2014/main" id="{87F222DC-7778-4111-BBF6-068BF0CBA94A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510" name="Text Box 1338">
          <a:extLst>
            <a:ext uri="{FF2B5EF4-FFF2-40B4-BE49-F238E27FC236}">
              <a16:creationId xmlns:a16="http://schemas.microsoft.com/office/drawing/2014/main" id="{E5F0A933-6705-40EC-9119-1968E8F3C0BA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11" name="Text Box 1338">
          <a:extLst>
            <a:ext uri="{FF2B5EF4-FFF2-40B4-BE49-F238E27FC236}">
              <a16:creationId xmlns:a16="http://schemas.microsoft.com/office/drawing/2014/main" id="{379BCAFE-A50C-4E49-9EEF-CB0DA40FC553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512" name="Text Box 1338">
          <a:extLst>
            <a:ext uri="{FF2B5EF4-FFF2-40B4-BE49-F238E27FC236}">
              <a16:creationId xmlns:a16="http://schemas.microsoft.com/office/drawing/2014/main" id="{19BA15BD-5E3C-4791-A9C5-05C75324CCB8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513" name="Text Box 1338">
          <a:extLst>
            <a:ext uri="{FF2B5EF4-FFF2-40B4-BE49-F238E27FC236}">
              <a16:creationId xmlns:a16="http://schemas.microsoft.com/office/drawing/2014/main" id="{CC611F0E-29EF-4C55-9DB6-F1751743DFF7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14" name="Text Box 1338">
          <a:extLst>
            <a:ext uri="{FF2B5EF4-FFF2-40B4-BE49-F238E27FC236}">
              <a16:creationId xmlns:a16="http://schemas.microsoft.com/office/drawing/2014/main" id="{3A74555E-0185-47A3-B086-EC73A8FFFEC2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515" name="Text Box 1338">
          <a:extLst>
            <a:ext uri="{FF2B5EF4-FFF2-40B4-BE49-F238E27FC236}">
              <a16:creationId xmlns:a16="http://schemas.microsoft.com/office/drawing/2014/main" id="{CF47F33B-EF5C-4147-AB50-10D2390090FA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16" name="Text Box 1338">
          <a:extLst>
            <a:ext uri="{FF2B5EF4-FFF2-40B4-BE49-F238E27FC236}">
              <a16:creationId xmlns:a16="http://schemas.microsoft.com/office/drawing/2014/main" id="{FC722FE0-D73F-42B2-B109-0AC8C68A3C4E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517" name="Text Box 1338">
          <a:extLst>
            <a:ext uri="{FF2B5EF4-FFF2-40B4-BE49-F238E27FC236}">
              <a16:creationId xmlns:a16="http://schemas.microsoft.com/office/drawing/2014/main" id="{8890B32F-538B-4315-876C-0CA356D507FC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18" name="Text Box 1338">
          <a:extLst>
            <a:ext uri="{FF2B5EF4-FFF2-40B4-BE49-F238E27FC236}">
              <a16:creationId xmlns:a16="http://schemas.microsoft.com/office/drawing/2014/main" id="{112BA90B-5AE8-4D98-BAC6-B83FEF51C4C2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519" name="Text Box 1338">
          <a:extLst>
            <a:ext uri="{FF2B5EF4-FFF2-40B4-BE49-F238E27FC236}">
              <a16:creationId xmlns:a16="http://schemas.microsoft.com/office/drawing/2014/main" id="{FECAF722-1C8A-4804-BBF9-A09D3D6DE0DA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520" name="Text Box 1338">
          <a:extLst>
            <a:ext uri="{FF2B5EF4-FFF2-40B4-BE49-F238E27FC236}">
              <a16:creationId xmlns:a16="http://schemas.microsoft.com/office/drawing/2014/main" id="{8B35B76D-1513-40E5-9128-4D9240DF8F4E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21" name="Text Box 1338">
          <a:extLst>
            <a:ext uri="{FF2B5EF4-FFF2-40B4-BE49-F238E27FC236}">
              <a16:creationId xmlns:a16="http://schemas.microsoft.com/office/drawing/2014/main" id="{17A56ADD-CAF6-463C-9948-893D355B86C0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522" name="Text Box 1338">
          <a:extLst>
            <a:ext uri="{FF2B5EF4-FFF2-40B4-BE49-F238E27FC236}">
              <a16:creationId xmlns:a16="http://schemas.microsoft.com/office/drawing/2014/main" id="{FC3B167A-4865-4CE2-8C1E-FFEE90F97BB7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23" name="Text Box 1338">
          <a:extLst>
            <a:ext uri="{FF2B5EF4-FFF2-40B4-BE49-F238E27FC236}">
              <a16:creationId xmlns:a16="http://schemas.microsoft.com/office/drawing/2014/main" id="{B8BD3239-03F7-46AE-A4C0-00851B9BCC28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524" name="Text Box 1338">
          <a:extLst>
            <a:ext uri="{FF2B5EF4-FFF2-40B4-BE49-F238E27FC236}">
              <a16:creationId xmlns:a16="http://schemas.microsoft.com/office/drawing/2014/main" id="{7612B593-555F-4249-AF9D-F4E10687C6A6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25" name="Text Box 1338">
          <a:extLst>
            <a:ext uri="{FF2B5EF4-FFF2-40B4-BE49-F238E27FC236}">
              <a16:creationId xmlns:a16="http://schemas.microsoft.com/office/drawing/2014/main" id="{8B846094-E41A-437C-B522-D718E8CD2FFD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526" name="Text Box 1338">
          <a:extLst>
            <a:ext uri="{FF2B5EF4-FFF2-40B4-BE49-F238E27FC236}">
              <a16:creationId xmlns:a16="http://schemas.microsoft.com/office/drawing/2014/main" id="{3A9F829F-081F-4B0D-AAF0-8E45E2B24A75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527" name="Text Box 1338">
          <a:extLst>
            <a:ext uri="{FF2B5EF4-FFF2-40B4-BE49-F238E27FC236}">
              <a16:creationId xmlns:a16="http://schemas.microsoft.com/office/drawing/2014/main" id="{4524495B-B177-484C-8187-6617A653A769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28" name="Text Box 1338">
          <a:extLst>
            <a:ext uri="{FF2B5EF4-FFF2-40B4-BE49-F238E27FC236}">
              <a16:creationId xmlns:a16="http://schemas.microsoft.com/office/drawing/2014/main" id="{2C7F13F6-5C12-45CA-A105-C01D21C0C912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529" name="Text Box 1338">
          <a:extLst>
            <a:ext uri="{FF2B5EF4-FFF2-40B4-BE49-F238E27FC236}">
              <a16:creationId xmlns:a16="http://schemas.microsoft.com/office/drawing/2014/main" id="{E2C622A4-12B2-4B17-BCC2-E2037CCA2631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30" name="Text Box 1338">
          <a:extLst>
            <a:ext uri="{FF2B5EF4-FFF2-40B4-BE49-F238E27FC236}">
              <a16:creationId xmlns:a16="http://schemas.microsoft.com/office/drawing/2014/main" id="{D6050D65-66CA-4FC5-AA53-E47D82BB5470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531" name="Text Box 1338">
          <a:extLst>
            <a:ext uri="{FF2B5EF4-FFF2-40B4-BE49-F238E27FC236}">
              <a16:creationId xmlns:a16="http://schemas.microsoft.com/office/drawing/2014/main" id="{F94B4A22-8F64-453F-AB9A-450A4442D207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32" name="Text Box 1338">
          <a:extLst>
            <a:ext uri="{FF2B5EF4-FFF2-40B4-BE49-F238E27FC236}">
              <a16:creationId xmlns:a16="http://schemas.microsoft.com/office/drawing/2014/main" id="{581B93A4-EEB7-443B-91BA-E337E3D7291F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533" name="Text Box 1338">
          <a:extLst>
            <a:ext uri="{FF2B5EF4-FFF2-40B4-BE49-F238E27FC236}">
              <a16:creationId xmlns:a16="http://schemas.microsoft.com/office/drawing/2014/main" id="{359AB230-FD65-4C27-8F88-4757BF2702F0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534" name="Text Box 1338">
          <a:extLst>
            <a:ext uri="{FF2B5EF4-FFF2-40B4-BE49-F238E27FC236}">
              <a16:creationId xmlns:a16="http://schemas.microsoft.com/office/drawing/2014/main" id="{68F75AD8-E13C-426C-AB6F-5D069B4B600A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535" name="Text Box 1338">
          <a:extLst>
            <a:ext uri="{FF2B5EF4-FFF2-40B4-BE49-F238E27FC236}">
              <a16:creationId xmlns:a16="http://schemas.microsoft.com/office/drawing/2014/main" id="{6B02FB69-D614-4723-BD8F-0C4A1DFEE1DA}"/>
            </a:ext>
          </a:extLst>
        </xdr:cNvPr>
        <xdr:cNvSpPr txBox="1">
          <a:spLocks noChangeArrowheads="1"/>
        </xdr:cNvSpPr>
      </xdr:nvSpPr>
      <xdr:spPr bwMode="auto">
        <a:xfrm>
          <a:off x="52006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536" name="Text Box 1338">
          <a:extLst>
            <a:ext uri="{FF2B5EF4-FFF2-40B4-BE49-F238E27FC236}">
              <a16:creationId xmlns:a16="http://schemas.microsoft.com/office/drawing/2014/main" id="{15712581-36AF-421E-911A-4CE732360BFD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37" name="Text Box 1338">
          <a:extLst>
            <a:ext uri="{FF2B5EF4-FFF2-40B4-BE49-F238E27FC236}">
              <a16:creationId xmlns:a16="http://schemas.microsoft.com/office/drawing/2014/main" id="{1CFF7AE3-7353-4867-99A2-4F6A0726A974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538" name="Text Box 1338">
          <a:extLst>
            <a:ext uri="{FF2B5EF4-FFF2-40B4-BE49-F238E27FC236}">
              <a16:creationId xmlns:a16="http://schemas.microsoft.com/office/drawing/2014/main" id="{FCE675E1-37D6-48DE-88E0-81FA5E10FD1D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39" name="Text Box 1338">
          <a:extLst>
            <a:ext uri="{FF2B5EF4-FFF2-40B4-BE49-F238E27FC236}">
              <a16:creationId xmlns:a16="http://schemas.microsoft.com/office/drawing/2014/main" id="{713003ED-F41D-4CDA-A49B-DBB60E136539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540" name="Text Box 1338">
          <a:extLst>
            <a:ext uri="{FF2B5EF4-FFF2-40B4-BE49-F238E27FC236}">
              <a16:creationId xmlns:a16="http://schemas.microsoft.com/office/drawing/2014/main" id="{75A20CF9-6067-471E-9967-E700C87E861F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541" name="Text Box 1338">
          <a:extLst>
            <a:ext uri="{FF2B5EF4-FFF2-40B4-BE49-F238E27FC236}">
              <a16:creationId xmlns:a16="http://schemas.microsoft.com/office/drawing/2014/main" id="{D1635454-9948-4CB1-B9A6-86718EC37466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542" name="Text Box 1338">
          <a:extLst>
            <a:ext uri="{FF2B5EF4-FFF2-40B4-BE49-F238E27FC236}">
              <a16:creationId xmlns:a16="http://schemas.microsoft.com/office/drawing/2014/main" id="{62345B40-2095-441F-B198-556376D8560B}"/>
            </a:ext>
          </a:extLst>
        </xdr:cNvPr>
        <xdr:cNvSpPr txBox="1">
          <a:spLocks noChangeArrowheads="1"/>
        </xdr:cNvSpPr>
      </xdr:nvSpPr>
      <xdr:spPr bwMode="auto">
        <a:xfrm>
          <a:off x="56197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543" name="Text Box 1338">
          <a:extLst>
            <a:ext uri="{FF2B5EF4-FFF2-40B4-BE49-F238E27FC236}">
              <a16:creationId xmlns:a16="http://schemas.microsoft.com/office/drawing/2014/main" id="{3C339BF0-293B-48EE-A0CB-23751CF646DF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44" name="Text Box 1338">
          <a:extLst>
            <a:ext uri="{FF2B5EF4-FFF2-40B4-BE49-F238E27FC236}">
              <a16:creationId xmlns:a16="http://schemas.microsoft.com/office/drawing/2014/main" id="{F2D919FC-FD7F-4A2E-B979-F32ECF4FA63E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545" name="Text Box 1338">
          <a:extLst>
            <a:ext uri="{FF2B5EF4-FFF2-40B4-BE49-F238E27FC236}">
              <a16:creationId xmlns:a16="http://schemas.microsoft.com/office/drawing/2014/main" id="{5A6EB04E-7C5C-4FB5-A0F1-0A01825A895E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46" name="Text Box 1338">
          <a:extLst>
            <a:ext uri="{FF2B5EF4-FFF2-40B4-BE49-F238E27FC236}">
              <a16:creationId xmlns:a16="http://schemas.microsoft.com/office/drawing/2014/main" id="{B77F5096-DFFB-41F7-B708-7F6D5B7089B8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547" name="Text Box 1338">
          <a:extLst>
            <a:ext uri="{FF2B5EF4-FFF2-40B4-BE49-F238E27FC236}">
              <a16:creationId xmlns:a16="http://schemas.microsoft.com/office/drawing/2014/main" id="{6556E3C2-46B6-4466-9B16-EFB8ED71A0B5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548" name="Text Box 1338">
          <a:extLst>
            <a:ext uri="{FF2B5EF4-FFF2-40B4-BE49-F238E27FC236}">
              <a16:creationId xmlns:a16="http://schemas.microsoft.com/office/drawing/2014/main" id="{6B016B4A-BFE5-4133-B78F-4AB3AF06F610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549" name="Text Box 1338">
          <a:extLst>
            <a:ext uri="{FF2B5EF4-FFF2-40B4-BE49-F238E27FC236}">
              <a16:creationId xmlns:a16="http://schemas.microsoft.com/office/drawing/2014/main" id="{4612F16B-5646-4F40-B70D-E6B349818ABE}"/>
            </a:ext>
          </a:extLst>
        </xdr:cNvPr>
        <xdr:cNvSpPr txBox="1">
          <a:spLocks noChangeArrowheads="1"/>
        </xdr:cNvSpPr>
      </xdr:nvSpPr>
      <xdr:spPr bwMode="auto">
        <a:xfrm>
          <a:off x="60388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550" name="Text Box 1338">
          <a:extLst>
            <a:ext uri="{FF2B5EF4-FFF2-40B4-BE49-F238E27FC236}">
              <a16:creationId xmlns:a16="http://schemas.microsoft.com/office/drawing/2014/main" id="{822C6BB9-417E-4A0A-ACBC-28E9B83C4AA7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51" name="Text Box 1338">
          <a:extLst>
            <a:ext uri="{FF2B5EF4-FFF2-40B4-BE49-F238E27FC236}">
              <a16:creationId xmlns:a16="http://schemas.microsoft.com/office/drawing/2014/main" id="{37DD58C2-2602-4DF9-B26D-3AA918E2AE0D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552" name="Text Box 1338">
          <a:extLst>
            <a:ext uri="{FF2B5EF4-FFF2-40B4-BE49-F238E27FC236}">
              <a16:creationId xmlns:a16="http://schemas.microsoft.com/office/drawing/2014/main" id="{F7D5BE67-11BA-4068-B368-E6A970D83708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53" name="Text Box 1338">
          <a:extLst>
            <a:ext uri="{FF2B5EF4-FFF2-40B4-BE49-F238E27FC236}">
              <a16:creationId xmlns:a16="http://schemas.microsoft.com/office/drawing/2014/main" id="{CB18FC0D-DD87-4B15-9669-7AEEAA155BD3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554" name="Text Box 1338">
          <a:extLst>
            <a:ext uri="{FF2B5EF4-FFF2-40B4-BE49-F238E27FC236}">
              <a16:creationId xmlns:a16="http://schemas.microsoft.com/office/drawing/2014/main" id="{61D13FFE-BFC4-466F-A0E1-18C276F4B621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555" name="Text Box 1338">
          <a:extLst>
            <a:ext uri="{FF2B5EF4-FFF2-40B4-BE49-F238E27FC236}">
              <a16:creationId xmlns:a16="http://schemas.microsoft.com/office/drawing/2014/main" id="{E67FA327-330B-466B-9964-0336E9EFD2CA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556" name="Text Box 1338">
          <a:extLst>
            <a:ext uri="{FF2B5EF4-FFF2-40B4-BE49-F238E27FC236}">
              <a16:creationId xmlns:a16="http://schemas.microsoft.com/office/drawing/2014/main" id="{5A356FC7-A134-4AC5-8F35-A0E91D09A3C1}"/>
            </a:ext>
          </a:extLst>
        </xdr:cNvPr>
        <xdr:cNvSpPr txBox="1">
          <a:spLocks noChangeArrowheads="1"/>
        </xdr:cNvSpPr>
      </xdr:nvSpPr>
      <xdr:spPr bwMode="auto">
        <a:xfrm>
          <a:off x="6457950" y="7991475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557" name="Text Box 1338">
          <a:extLst>
            <a:ext uri="{FF2B5EF4-FFF2-40B4-BE49-F238E27FC236}">
              <a16:creationId xmlns:a16="http://schemas.microsoft.com/office/drawing/2014/main" id="{5A0B6BF0-A145-478C-A16E-9448FF9EB314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58" name="Text Box 1338">
          <a:extLst>
            <a:ext uri="{FF2B5EF4-FFF2-40B4-BE49-F238E27FC236}">
              <a16:creationId xmlns:a16="http://schemas.microsoft.com/office/drawing/2014/main" id="{5C86D2DA-6396-4A24-A828-8F235850F056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559" name="Text Box 1338">
          <a:extLst>
            <a:ext uri="{FF2B5EF4-FFF2-40B4-BE49-F238E27FC236}">
              <a16:creationId xmlns:a16="http://schemas.microsoft.com/office/drawing/2014/main" id="{3910C8A2-1AB0-441A-90F7-D96BB272252D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60" name="Text Box 1338">
          <a:extLst>
            <a:ext uri="{FF2B5EF4-FFF2-40B4-BE49-F238E27FC236}">
              <a16:creationId xmlns:a16="http://schemas.microsoft.com/office/drawing/2014/main" id="{9C4DB35A-C9AD-4E91-B366-32A9C9D45C92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561" name="Text Box 1338">
          <a:extLst>
            <a:ext uri="{FF2B5EF4-FFF2-40B4-BE49-F238E27FC236}">
              <a16:creationId xmlns:a16="http://schemas.microsoft.com/office/drawing/2014/main" id="{01C90F04-A6BE-4EB0-B297-73181BF11281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562" name="Text Box 1338">
          <a:extLst>
            <a:ext uri="{FF2B5EF4-FFF2-40B4-BE49-F238E27FC236}">
              <a16:creationId xmlns:a16="http://schemas.microsoft.com/office/drawing/2014/main" id="{6F16B474-142A-4E92-BF1A-83A052695CA2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63" name="Text Box 1338">
          <a:extLst>
            <a:ext uri="{FF2B5EF4-FFF2-40B4-BE49-F238E27FC236}">
              <a16:creationId xmlns:a16="http://schemas.microsoft.com/office/drawing/2014/main" id="{0542EFE8-7E24-4C17-AF6E-EC7B1EB1C201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564" name="Text Box 1338">
          <a:extLst>
            <a:ext uri="{FF2B5EF4-FFF2-40B4-BE49-F238E27FC236}">
              <a16:creationId xmlns:a16="http://schemas.microsoft.com/office/drawing/2014/main" id="{F7C3255B-DFA1-4197-8409-3DB9EE556C30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565" name="Text Box 1338">
          <a:extLst>
            <a:ext uri="{FF2B5EF4-FFF2-40B4-BE49-F238E27FC236}">
              <a16:creationId xmlns:a16="http://schemas.microsoft.com/office/drawing/2014/main" id="{3FFDD776-6789-4298-98F0-7EE8A9FD3769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566" name="Text Box 1338">
          <a:extLst>
            <a:ext uri="{FF2B5EF4-FFF2-40B4-BE49-F238E27FC236}">
              <a16:creationId xmlns:a16="http://schemas.microsoft.com/office/drawing/2014/main" id="{3AF831D7-4F37-41C7-9950-38436DF66663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567" name="Text Box 1338">
          <a:extLst>
            <a:ext uri="{FF2B5EF4-FFF2-40B4-BE49-F238E27FC236}">
              <a16:creationId xmlns:a16="http://schemas.microsoft.com/office/drawing/2014/main" id="{F3EEBF75-6771-4100-AE87-CCBA66A75E09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568" name="Text Box 1338">
          <a:extLst>
            <a:ext uri="{FF2B5EF4-FFF2-40B4-BE49-F238E27FC236}">
              <a16:creationId xmlns:a16="http://schemas.microsoft.com/office/drawing/2014/main" id="{18DC4F3A-28EC-41C4-88E7-294CB6805C26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569" name="Text Box 1338">
          <a:extLst>
            <a:ext uri="{FF2B5EF4-FFF2-40B4-BE49-F238E27FC236}">
              <a16:creationId xmlns:a16="http://schemas.microsoft.com/office/drawing/2014/main" id="{C1B1D2FF-9944-434A-B1A4-BB3F197060AD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570" name="Text Box 1338">
          <a:extLst>
            <a:ext uri="{FF2B5EF4-FFF2-40B4-BE49-F238E27FC236}">
              <a16:creationId xmlns:a16="http://schemas.microsoft.com/office/drawing/2014/main" id="{437D7EDC-4156-4A98-8644-E9F0C8B99F92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571" name="Text Box 1338">
          <a:extLst>
            <a:ext uri="{FF2B5EF4-FFF2-40B4-BE49-F238E27FC236}">
              <a16:creationId xmlns:a16="http://schemas.microsoft.com/office/drawing/2014/main" id="{C46C1B6D-7703-4802-93BE-F66A6A5B2905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572" name="Text Box 1338">
          <a:extLst>
            <a:ext uri="{FF2B5EF4-FFF2-40B4-BE49-F238E27FC236}">
              <a16:creationId xmlns:a16="http://schemas.microsoft.com/office/drawing/2014/main" id="{4A7D951A-011A-4EC8-8E51-6CD13B2C5473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573" name="Text Box 1338">
          <a:extLst>
            <a:ext uri="{FF2B5EF4-FFF2-40B4-BE49-F238E27FC236}">
              <a16:creationId xmlns:a16="http://schemas.microsoft.com/office/drawing/2014/main" id="{A6C9FC98-7A10-4C3F-B9D3-6F1D104E0378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574" name="Text Box 1338">
          <a:extLst>
            <a:ext uri="{FF2B5EF4-FFF2-40B4-BE49-F238E27FC236}">
              <a16:creationId xmlns:a16="http://schemas.microsoft.com/office/drawing/2014/main" id="{619C21B2-9E14-450E-A3E8-0540EE2BF3EE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575" name="Text Box 1338">
          <a:extLst>
            <a:ext uri="{FF2B5EF4-FFF2-40B4-BE49-F238E27FC236}">
              <a16:creationId xmlns:a16="http://schemas.microsoft.com/office/drawing/2014/main" id="{EA158B7A-31CF-4133-989D-37AB00B12481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576" name="Text Box 1338">
          <a:extLst>
            <a:ext uri="{FF2B5EF4-FFF2-40B4-BE49-F238E27FC236}">
              <a16:creationId xmlns:a16="http://schemas.microsoft.com/office/drawing/2014/main" id="{CA074D36-0757-4B40-B2A6-0178F1742507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577" name="Text Box 1338">
          <a:extLst>
            <a:ext uri="{FF2B5EF4-FFF2-40B4-BE49-F238E27FC236}">
              <a16:creationId xmlns:a16="http://schemas.microsoft.com/office/drawing/2014/main" id="{E1480096-1012-4CA3-B69B-16EA9AC5B643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578" name="Text Box 1338">
          <a:extLst>
            <a:ext uri="{FF2B5EF4-FFF2-40B4-BE49-F238E27FC236}">
              <a16:creationId xmlns:a16="http://schemas.microsoft.com/office/drawing/2014/main" id="{56D5D4A2-E43C-47E7-A0D5-09EDE76DA78C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579" name="Text Box 1338">
          <a:extLst>
            <a:ext uri="{FF2B5EF4-FFF2-40B4-BE49-F238E27FC236}">
              <a16:creationId xmlns:a16="http://schemas.microsoft.com/office/drawing/2014/main" id="{0D7AB110-AC80-4D81-9615-AFA5B716A173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580" name="Text Box 1338">
          <a:extLst>
            <a:ext uri="{FF2B5EF4-FFF2-40B4-BE49-F238E27FC236}">
              <a16:creationId xmlns:a16="http://schemas.microsoft.com/office/drawing/2014/main" id="{F28474C0-CF8B-4FB8-B3EB-8F79111A6797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581" name="Text Box 1338">
          <a:extLst>
            <a:ext uri="{FF2B5EF4-FFF2-40B4-BE49-F238E27FC236}">
              <a16:creationId xmlns:a16="http://schemas.microsoft.com/office/drawing/2014/main" id="{B4E6E74E-A98E-4E6A-90E1-E0FB7BAFF43E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582" name="Text Box 1338">
          <a:extLst>
            <a:ext uri="{FF2B5EF4-FFF2-40B4-BE49-F238E27FC236}">
              <a16:creationId xmlns:a16="http://schemas.microsoft.com/office/drawing/2014/main" id="{BBB60832-A14A-455D-815F-37D6A8E62172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583" name="Text Box 1338">
          <a:extLst>
            <a:ext uri="{FF2B5EF4-FFF2-40B4-BE49-F238E27FC236}">
              <a16:creationId xmlns:a16="http://schemas.microsoft.com/office/drawing/2014/main" id="{53F52F6C-028E-4D94-9D02-7606577C20E6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584" name="Text Box 1338">
          <a:extLst>
            <a:ext uri="{FF2B5EF4-FFF2-40B4-BE49-F238E27FC236}">
              <a16:creationId xmlns:a16="http://schemas.microsoft.com/office/drawing/2014/main" id="{625DE89A-E67D-459E-A486-FD34B6E8EFC2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299"/>
    <xdr:sp macro="" textlink="">
      <xdr:nvSpPr>
        <xdr:cNvPr id="585" name="Text Box 1338">
          <a:extLst>
            <a:ext uri="{FF2B5EF4-FFF2-40B4-BE49-F238E27FC236}">
              <a16:creationId xmlns:a16="http://schemas.microsoft.com/office/drawing/2014/main" id="{48D10F21-339A-491F-89BE-C86D9C97BB36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299"/>
    <xdr:sp macro="" textlink="">
      <xdr:nvSpPr>
        <xdr:cNvPr id="586" name="Text Box 1338">
          <a:extLst>
            <a:ext uri="{FF2B5EF4-FFF2-40B4-BE49-F238E27FC236}">
              <a16:creationId xmlns:a16="http://schemas.microsoft.com/office/drawing/2014/main" id="{AF0923D9-BAF6-43AF-AEFB-4C194635B883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587" name="Text Box 1338">
          <a:extLst>
            <a:ext uri="{FF2B5EF4-FFF2-40B4-BE49-F238E27FC236}">
              <a16:creationId xmlns:a16="http://schemas.microsoft.com/office/drawing/2014/main" id="{0B54DBEE-E375-40E9-9C44-2BCB5A6E6AA0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88" name="Text Box 1338">
          <a:extLst>
            <a:ext uri="{FF2B5EF4-FFF2-40B4-BE49-F238E27FC236}">
              <a16:creationId xmlns:a16="http://schemas.microsoft.com/office/drawing/2014/main" id="{35DBCA4A-6780-47D6-94C0-1B5D19B90C8D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589" name="Text Box 1338">
          <a:extLst>
            <a:ext uri="{FF2B5EF4-FFF2-40B4-BE49-F238E27FC236}">
              <a16:creationId xmlns:a16="http://schemas.microsoft.com/office/drawing/2014/main" id="{715D8372-D579-4288-9713-EB24C6E48703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90" name="Text Box 1338">
          <a:extLst>
            <a:ext uri="{FF2B5EF4-FFF2-40B4-BE49-F238E27FC236}">
              <a16:creationId xmlns:a16="http://schemas.microsoft.com/office/drawing/2014/main" id="{B9987660-4C4C-40FC-93E0-C89D5E245208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591" name="Text Box 1338">
          <a:extLst>
            <a:ext uri="{FF2B5EF4-FFF2-40B4-BE49-F238E27FC236}">
              <a16:creationId xmlns:a16="http://schemas.microsoft.com/office/drawing/2014/main" id="{D18025C6-40A5-4000-89F6-BF3FA799595D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592" name="Text Box 1338">
          <a:extLst>
            <a:ext uri="{FF2B5EF4-FFF2-40B4-BE49-F238E27FC236}">
              <a16:creationId xmlns:a16="http://schemas.microsoft.com/office/drawing/2014/main" id="{3AE092D6-17DB-4CB4-BEFB-FC8E90BE6F97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593" name="Text Box 1338">
          <a:extLst>
            <a:ext uri="{FF2B5EF4-FFF2-40B4-BE49-F238E27FC236}">
              <a16:creationId xmlns:a16="http://schemas.microsoft.com/office/drawing/2014/main" id="{7AC85696-7857-4D1A-9628-68A97C74B1E7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594" name="Text Box 1338">
          <a:extLst>
            <a:ext uri="{FF2B5EF4-FFF2-40B4-BE49-F238E27FC236}">
              <a16:creationId xmlns:a16="http://schemas.microsoft.com/office/drawing/2014/main" id="{9AF8F3F3-DD20-47C1-BE1D-E77F61A0D707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595" name="Text Box 1338">
          <a:extLst>
            <a:ext uri="{FF2B5EF4-FFF2-40B4-BE49-F238E27FC236}">
              <a16:creationId xmlns:a16="http://schemas.microsoft.com/office/drawing/2014/main" id="{012BE738-21C1-4E79-A037-CB2008EECC3C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596" name="Text Box 1338">
          <a:extLst>
            <a:ext uri="{FF2B5EF4-FFF2-40B4-BE49-F238E27FC236}">
              <a16:creationId xmlns:a16="http://schemas.microsoft.com/office/drawing/2014/main" id="{8F1D41E8-69FC-4D51-8E8B-EDDB8D212BC1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597" name="Text Box 1338">
          <a:extLst>
            <a:ext uri="{FF2B5EF4-FFF2-40B4-BE49-F238E27FC236}">
              <a16:creationId xmlns:a16="http://schemas.microsoft.com/office/drawing/2014/main" id="{49AC3CB7-02B6-4E50-8316-A24008869014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598" name="Text Box 1338">
          <a:extLst>
            <a:ext uri="{FF2B5EF4-FFF2-40B4-BE49-F238E27FC236}">
              <a16:creationId xmlns:a16="http://schemas.microsoft.com/office/drawing/2014/main" id="{2DCC5750-E9DB-46FB-BAB3-E9FB5A17462F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599" name="Text Box 1338">
          <a:extLst>
            <a:ext uri="{FF2B5EF4-FFF2-40B4-BE49-F238E27FC236}">
              <a16:creationId xmlns:a16="http://schemas.microsoft.com/office/drawing/2014/main" id="{6CCB3A65-A26E-4B0E-944A-AD9019A4982B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00" name="Text Box 1338">
          <a:extLst>
            <a:ext uri="{FF2B5EF4-FFF2-40B4-BE49-F238E27FC236}">
              <a16:creationId xmlns:a16="http://schemas.microsoft.com/office/drawing/2014/main" id="{733FCAD2-892F-4B8E-8880-701A3D29EB44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01" name="Text Box 1338">
          <a:extLst>
            <a:ext uri="{FF2B5EF4-FFF2-40B4-BE49-F238E27FC236}">
              <a16:creationId xmlns:a16="http://schemas.microsoft.com/office/drawing/2014/main" id="{B99B0284-E659-4A01-9564-BDD8104775F2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02" name="Text Box 1338">
          <a:extLst>
            <a:ext uri="{FF2B5EF4-FFF2-40B4-BE49-F238E27FC236}">
              <a16:creationId xmlns:a16="http://schemas.microsoft.com/office/drawing/2014/main" id="{202012FB-085E-4CCC-93A8-C6227431DA98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03" name="Text Box 1338">
          <a:extLst>
            <a:ext uri="{FF2B5EF4-FFF2-40B4-BE49-F238E27FC236}">
              <a16:creationId xmlns:a16="http://schemas.microsoft.com/office/drawing/2014/main" id="{1C9993BA-B251-4076-AEC0-E6BA2731EFB1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04" name="Text Box 1338">
          <a:extLst>
            <a:ext uri="{FF2B5EF4-FFF2-40B4-BE49-F238E27FC236}">
              <a16:creationId xmlns:a16="http://schemas.microsoft.com/office/drawing/2014/main" id="{2B0FB280-A576-4E0C-9CEC-2473B0B4A323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05" name="Text Box 1338">
          <a:extLst>
            <a:ext uri="{FF2B5EF4-FFF2-40B4-BE49-F238E27FC236}">
              <a16:creationId xmlns:a16="http://schemas.microsoft.com/office/drawing/2014/main" id="{F31E61F5-1100-4F02-ACF1-0A155776199A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06" name="Text Box 1338">
          <a:extLst>
            <a:ext uri="{FF2B5EF4-FFF2-40B4-BE49-F238E27FC236}">
              <a16:creationId xmlns:a16="http://schemas.microsoft.com/office/drawing/2014/main" id="{744D4D0C-6F5B-44CD-8953-0D63D49065C1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07" name="Text Box 1338">
          <a:extLst>
            <a:ext uri="{FF2B5EF4-FFF2-40B4-BE49-F238E27FC236}">
              <a16:creationId xmlns:a16="http://schemas.microsoft.com/office/drawing/2014/main" id="{E880543C-B61A-4FAF-97B3-471DA5AE7138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08" name="Text Box 1338">
          <a:extLst>
            <a:ext uri="{FF2B5EF4-FFF2-40B4-BE49-F238E27FC236}">
              <a16:creationId xmlns:a16="http://schemas.microsoft.com/office/drawing/2014/main" id="{86C5D55D-433B-4A16-B823-84855C545523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09" name="Text Box 1338">
          <a:extLst>
            <a:ext uri="{FF2B5EF4-FFF2-40B4-BE49-F238E27FC236}">
              <a16:creationId xmlns:a16="http://schemas.microsoft.com/office/drawing/2014/main" id="{07E0EE4A-CD82-4204-BCE2-2F148ED18FE3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10" name="Text Box 1338">
          <a:extLst>
            <a:ext uri="{FF2B5EF4-FFF2-40B4-BE49-F238E27FC236}">
              <a16:creationId xmlns:a16="http://schemas.microsoft.com/office/drawing/2014/main" id="{EB38E29A-3E78-4E9F-B2FE-29D323C57585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11" name="Text Box 1338">
          <a:extLst>
            <a:ext uri="{FF2B5EF4-FFF2-40B4-BE49-F238E27FC236}">
              <a16:creationId xmlns:a16="http://schemas.microsoft.com/office/drawing/2014/main" id="{B293BD65-B1EA-4FD1-AED2-B97FFE43327C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12" name="Text Box 1338">
          <a:extLst>
            <a:ext uri="{FF2B5EF4-FFF2-40B4-BE49-F238E27FC236}">
              <a16:creationId xmlns:a16="http://schemas.microsoft.com/office/drawing/2014/main" id="{4C4DA2D3-F634-44B5-9DD8-76F2D799255A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13" name="Text Box 1338">
          <a:extLst>
            <a:ext uri="{FF2B5EF4-FFF2-40B4-BE49-F238E27FC236}">
              <a16:creationId xmlns:a16="http://schemas.microsoft.com/office/drawing/2014/main" id="{0811ED6E-5775-4F60-8421-19FFA6C1C536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14" name="Text Box 1338">
          <a:extLst>
            <a:ext uri="{FF2B5EF4-FFF2-40B4-BE49-F238E27FC236}">
              <a16:creationId xmlns:a16="http://schemas.microsoft.com/office/drawing/2014/main" id="{F76738DB-0665-4ECA-948C-1A329EFC6D20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15" name="Text Box 1338">
          <a:extLst>
            <a:ext uri="{FF2B5EF4-FFF2-40B4-BE49-F238E27FC236}">
              <a16:creationId xmlns:a16="http://schemas.microsoft.com/office/drawing/2014/main" id="{B0BDB6B4-51AD-49B3-87CE-34EB8F7F38B5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16" name="Text Box 1338">
          <a:extLst>
            <a:ext uri="{FF2B5EF4-FFF2-40B4-BE49-F238E27FC236}">
              <a16:creationId xmlns:a16="http://schemas.microsoft.com/office/drawing/2014/main" id="{E10E75DB-CD81-4CCB-B752-B889C967DAE9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17" name="Text Box 1338">
          <a:extLst>
            <a:ext uri="{FF2B5EF4-FFF2-40B4-BE49-F238E27FC236}">
              <a16:creationId xmlns:a16="http://schemas.microsoft.com/office/drawing/2014/main" id="{4F440058-554F-40DF-A6FE-88260AB52CE7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18" name="Text Box 1338">
          <a:extLst>
            <a:ext uri="{FF2B5EF4-FFF2-40B4-BE49-F238E27FC236}">
              <a16:creationId xmlns:a16="http://schemas.microsoft.com/office/drawing/2014/main" id="{B6C3500C-3186-4549-B146-D0FDAA5E73F2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19" name="Text Box 1338">
          <a:extLst>
            <a:ext uri="{FF2B5EF4-FFF2-40B4-BE49-F238E27FC236}">
              <a16:creationId xmlns:a16="http://schemas.microsoft.com/office/drawing/2014/main" id="{737E116A-AF70-4416-AEAF-58654724E84C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20" name="Text Box 1338">
          <a:extLst>
            <a:ext uri="{FF2B5EF4-FFF2-40B4-BE49-F238E27FC236}">
              <a16:creationId xmlns:a16="http://schemas.microsoft.com/office/drawing/2014/main" id="{7F4E05BC-A01B-4AEA-9A58-3F470DFE016C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21" name="Text Box 1338">
          <a:extLst>
            <a:ext uri="{FF2B5EF4-FFF2-40B4-BE49-F238E27FC236}">
              <a16:creationId xmlns:a16="http://schemas.microsoft.com/office/drawing/2014/main" id="{5E0D2963-E80F-45E8-96F5-C6B6B3B8094F}"/>
            </a:ext>
          </a:extLst>
        </xdr:cNvPr>
        <xdr:cNvSpPr txBox="1">
          <a:spLocks noChangeArrowheads="1"/>
        </xdr:cNvSpPr>
      </xdr:nvSpPr>
      <xdr:spPr bwMode="auto">
        <a:xfrm>
          <a:off x="6267450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22" name="Text Box 1338">
          <a:extLst>
            <a:ext uri="{FF2B5EF4-FFF2-40B4-BE49-F238E27FC236}">
              <a16:creationId xmlns:a16="http://schemas.microsoft.com/office/drawing/2014/main" id="{E936F605-293F-4BCF-9855-DCE0F65E042E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23" name="Text Box 1338">
          <a:extLst>
            <a:ext uri="{FF2B5EF4-FFF2-40B4-BE49-F238E27FC236}">
              <a16:creationId xmlns:a16="http://schemas.microsoft.com/office/drawing/2014/main" id="{EBBB1B13-6A0D-414C-9805-11619267EA23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24" name="Text Box 1338">
          <a:extLst>
            <a:ext uri="{FF2B5EF4-FFF2-40B4-BE49-F238E27FC236}">
              <a16:creationId xmlns:a16="http://schemas.microsoft.com/office/drawing/2014/main" id="{9D9A1AA4-7459-4E17-A0E3-261F7BA81DE9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25" name="Text Box 1338">
          <a:extLst>
            <a:ext uri="{FF2B5EF4-FFF2-40B4-BE49-F238E27FC236}">
              <a16:creationId xmlns:a16="http://schemas.microsoft.com/office/drawing/2014/main" id="{E3194F44-452A-4A77-BA6E-93DEDB1D7DD1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26" name="Text Box 1338">
          <a:extLst>
            <a:ext uri="{FF2B5EF4-FFF2-40B4-BE49-F238E27FC236}">
              <a16:creationId xmlns:a16="http://schemas.microsoft.com/office/drawing/2014/main" id="{385BC6D2-69D5-4EB9-B614-5E6B82A34E62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27" name="Text Box 1338">
          <a:extLst>
            <a:ext uri="{FF2B5EF4-FFF2-40B4-BE49-F238E27FC236}">
              <a16:creationId xmlns:a16="http://schemas.microsoft.com/office/drawing/2014/main" id="{B15CD17C-E36E-4A86-85AC-69E4E40A89BE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28" name="Text Box 1338">
          <a:extLst>
            <a:ext uri="{FF2B5EF4-FFF2-40B4-BE49-F238E27FC236}">
              <a16:creationId xmlns:a16="http://schemas.microsoft.com/office/drawing/2014/main" id="{9270EF7B-5005-4C2E-BB81-5A6BDE50B40F}"/>
            </a:ext>
          </a:extLst>
        </xdr:cNvPr>
        <xdr:cNvSpPr txBox="1">
          <a:spLocks noChangeArrowheads="1"/>
        </xdr:cNvSpPr>
      </xdr:nvSpPr>
      <xdr:spPr bwMode="auto">
        <a:xfrm>
          <a:off x="686011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29" name="Text Box 1338">
          <a:extLst>
            <a:ext uri="{FF2B5EF4-FFF2-40B4-BE49-F238E27FC236}">
              <a16:creationId xmlns:a16="http://schemas.microsoft.com/office/drawing/2014/main" id="{70CAFBB1-CAF9-44E0-B15C-877AD0BA4D7B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30" name="Text Box 1338">
          <a:extLst>
            <a:ext uri="{FF2B5EF4-FFF2-40B4-BE49-F238E27FC236}">
              <a16:creationId xmlns:a16="http://schemas.microsoft.com/office/drawing/2014/main" id="{C4E0DEB8-E3DC-4519-B7B7-3DD6775F0E8D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31" name="Text Box 1338">
          <a:extLst>
            <a:ext uri="{FF2B5EF4-FFF2-40B4-BE49-F238E27FC236}">
              <a16:creationId xmlns:a16="http://schemas.microsoft.com/office/drawing/2014/main" id="{7B9DD4D1-47BA-4300-A1F4-69852241DB83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32" name="Text Box 1338">
          <a:extLst>
            <a:ext uri="{FF2B5EF4-FFF2-40B4-BE49-F238E27FC236}">
              <a16:creationId xmlns:a16="http://schemas.microsoft.com/office/drawing/2014/main" id="{395F5797-1494-424B-B136-6C335BBACB9E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33" name="Text Box 1338">
          <a:extLst>
            <a:ext uri="{FF2B5EF4-FFF2-40B4-BE49-F238E27FC236}">
              <a16:creationId xmlns:a16="http://schemas.microsoft.com/office/drawing/2014/main" id="{1A1489EF-BA41-406A-9483-9A30A521E59C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34" name="Text Box 1338">
          <a:extLst>
            <a:ext uri="{FF2B5EF4-FFF2-40B4-BE49-F238E27FC236}">
              <a16:creationId xmlns:a16="http://schemas.microsoft.com/office/drawing/2014/main" id="{36E0B288-F945-442B-8A91-699337CADFF4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35" name="Text Box 1338">
          <a:extLst>
            <a:ext uri="{FF2B5EF4-FFF2-40B4-BE49-F238E27FC236}">
              <a16:creationId xmlns:a16="http://schemas.microsoft.com/office/drawing/2014/main" id="{B3F65B84-7C50-423B-B94A-334D8D7B269A}"/>
            </a:ext>
          </a:extLst>
        </xdr:cNvPr>
        <xdr:cNvSpPr txBox="1">
          <a:spLocks noChangeArrowheads="1"/>
        </xdr:cNvSpPr>
      </xdr:nvSpPr>
      <xdr:spPr bwMode="auto">
        <a:xfrm>
          <a:off x="7452783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36" name="Text Box 1338">
          <a:extLst>
            <a:ext uri="{FF2B5EF4-FFF2-40B4-BE49-F238E27FC236}">
              <a16:creationId xmlns:a16="http://schemas.microsoft.com/office/drawing/2014/main" id="{C930012B-A3DF-45E5-828E-2261FB628446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37" name="Text Box 1338">
          <a:extLst>
            <a:ext uri="{FF2B5EF4-FFF2-40B4-BE49-F238E27FC236}">
              <a16:creationId xmlns:a16="http://schemas.microsoft.com/office/drawing/2014/main" id="{2706D3C3-F00E-47E3-8C29-13790F088F83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38" name="Text Box 1338">
          <a:extLst>
            <a:ext uri="{FF2B5EF4-FFF2-40B4-BE49-F238E27FC236}">
              <a16:creationId xmlns:a16="http://schemas.microsoft.com/office/drawing/2014/main" id="{50884CFD-1E40-438B-91D8-066CB9220ED8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39" name="Text Box 1338">
          <a:extLst>
            <a:ext uri="{FF2B5EF4-FFF2-40B4-BE49-F238E27FC236}">
              <a16:creationId xmlns:a16="http://schemas.microsoft.com/office/drawing/2014/main" id="{BCBA6797-923A-4FA2-B151-F1503069EB6F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40" name="Text Box 1338">
          <a:extLst>
            <a:ext uri="{FF2B5EF4-FFF2-40B4-BE49-F238E27FC236}">
              <a16:creationId xmlns:a16="http://schemas.microsoft.com/office/drawing/2014/main" id="{64D29135-50B0-4292-8C2C-E439D4328560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41" name="Text Box 1338">
          <a:extLst>
            <a:ext uri="{FF2B5EF4-FFF2-40B4-BE49-F238E27FC236}">
              <a16:creationId xmlns:a16="http://schemas.microsoft.com/office/drawing/2014/main" id="{A45C7BFA-8F38-4992-936C-7FEC5E53883C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42" name="Text Box 1338">
          <a:extLst>
            <a:ext uri="{FF2B5EF4-FFF2-40B4-BE49-F238E27FC236}">
              <a16:creationId xmlns:a16="http://schemas.microsoft.com/office/drawing/2014/main" id="{90E3BA83-539F-4869-A601-6C4B93B6DB33}"/>
            </a:ext>
          </a:extLst>
        </xdr:cNvPr>
        <xdr:cNvSpPr txBox="1">
          <a:spLocks noChangeArrowheads="1"/>
        </xdr:cNvSpPr>
      </xdr:nvSpPr>
      <xdr:spPr bwMode="auto">
        <a:xfrm>
          <a:off x="8034867" y="11789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43" name="Text Box 1338">
          <a:extLst>
            <a:ext uri="{FF2B5EF4-FFF2-40B4-BE49-F238E27FC236}">
              <a16:creationId xmlns:a16="http://schemas.microsoft.com/office/drawing/2014/main" id="{A7719AAC-0ECF-4E73-8FCA-6CE9C0A3CFA8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44" name="Text Box 1338">
          <a:extLst>
            <a:ext uri="{FF2B5EF4-FFF2-40B4-BE49-F238E27FC236}">
              <a16:creationId xmlns:a16="http://schemas.microsoft.com/office/drawing/2014/main" id="{D381F1A9-F615-4481-8C74-424488AE5BF4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45" name="Text Box 1338">
          <a:extLst>
            <a:ext uri="{FF2B5EF4-FFF2-40B4-BE49-F238E27FC236}">
              <a16:creationId xmlns:a16="http://schemas.microsoft.com/office/drawing/2014/main" id="{BDAC69CF-CBEC-4E36-91F2-CBE47FBC59FE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46" name="Text Box 1338">
          <a:extLst>
            <a:ext uri="{FF2B5EF4-FFF2-40B4-BE49-F238E27FC236}">
              <a16:creationId xmlns:a16="http://schemas.microsoft.com/office/drawing/2014/main" id="{90284363-21AA-461E-9402-5CA239BD60F8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47" name="Text Box 1338">
          <a:extLst>
            <a:ext uri="{FF2B5EF4-FFF2-40B4-BE49-F238E27FC236}">
              <a16:creationId xmlns:a16="http://schemas.microsoft.com/office/drawing/2014/main" id="{8671E5F6-2509-42E3-BA7E-BBB8D25E7580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48" name="Text Box 1338">
          <a:extLst>
            <a:ext uri="{FF2B5EF4-FFF2-40B4-BE49-F238E27FC236}">
              <a16:creationId xmlns:a16="http://schemas.microsoft.com/office/drawing/2014/main" id="{9EB2043A-2B3E-46A5-9C4F-27A139291D01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49" name="Text Box 1338">
          <a:extLst>
            <a:ext uri="{FF2B5EF4-FFF2-40B4-BE49-F238E27FC236}">
              <a16:creationId xmlns:a16="http://schemas.microsoft.com/office/drawing/2014/main" id="{B7B1B2BF-F969-4751-8AA6-0FD7E8948D18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50" name="Text Box 1338">
          <a:extLst>
            <a:ext uri="{FF2B5EF4-FFF2-40B4-BE49-F238E27FC236}">
              <a16:creationId xmlns:a16="http://schemas.microsoft.com/office/drawing/2014/main" id="{84BC2A6E-5B40-4FCF-8652-73AD4DDB19D4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51" name="Text Box 1338">
          <a:extLst>
            <a:ext uri="{FF2B5EF4-FFF2-40B4-BE49-F238E27FC236}">
              <a16:creationId xmlns:a16="http://schemas.microsoft.com/office/drawing/2014/main" id="{02B5F46A-6EAA-4F88-BBB9-1C3A22E4ED62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52" name="Text Box 1338">
          <a:extLst>
            <a:ext uri="{FF2B5EF4-FFF2-40B4-BE49-F238E27FC236}">
              <a16:creationId xmlns:a16="http://schemas.microsoft.com/office/drawing/2014/main" id="{896B3E54-C63D-4C47-9309-E2C4456FE03B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53" name="Text Box 1338">
          <a:extLst>
            <a:ext uri="{FF2B5EF4-FFF2-40B4-BE49-F238E27FC236}">
              <a16:creationId xmlns:a16="http://schemas.microsoft.com/office/drawing/2014/main" id="{D573C84D-1E18-4B5D-945D-E17E0F9C8C0D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54" name="Text Box 1338">
          <a:extLst>
            <a:ext uri="{FF2B5EF4-FFF2-40B4-BE49-F238E27FC236}">
              <a16:creationId xmlns:a16="http://schemas.microsoft.com/office/drawing/2014/main" id="{9409F4B1-0336-45EC-931B-C778F089BF11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55" name="Text Box 1338">
          <a:extLst>
            <a:ext uri="{FF2B5EF4-FFF2-40B4-BE49-F238E27FC236}">
              <a16:creationId xmlns:a16="http://schemas.microsoft.com/office/drawing/2014/main" id="{A6C119D2-BBCB-462A-890E-3D9A76985F47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56" name="Text Box 1338">
          <a:extLst>
            <a:ext uri="{FF2B5EF4-FFF2-40B4-BE49-F238E27FC236}">
              <a16:creationId xmlns:a16="http://schemas.microsoft.com/office/drawing/2014/main" id="{11379EF9-A16F-465C-9BF4-D79F1EDCD902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57" name="Text Box 1338">
          <a:extLst>
            <a:ext uri="{FF2B5EF4-FFF2-40B4-BE49-F238E27FC236}">
              <a16:creationId xmlns:a16="http://schemas.microsoft.com/office/drawing/2014/main" id="{AC002804-42FE-4395-BEFE-3233D43FAB29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58" name="Text Box 1338">
          <a:extLst>
            <a:ext uri="{FF2B5EF4-FFF2-40B4-BE49-F238E27FC236}">
              <a16:creationId xmlns:a16="http://schemas.microsoft.com/office/drawing/2014/main" id="{67FF8D81-57C3-485C-8147-FF3DF52996AA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59" name="Text Box 1338">
          <a:extLst>
            <a:ext uri="{FF2B5EF4-FFF2-40B4-BE49-F238E27FC236}">
              <a16:creationId xmlns:a16="http://schemas.microsoft.com/office/drawing/2014/main" id="{CE58E1A6-36F4-4E7B-A592-A0FC9693C4E8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60" name="Text Box 1338">
          <a:extLst>
            <a:ext uri="{FF2B5EF4-FFF2-40B4-BE49-F238E27FC236}">
              <a16:creationId xmlns:a16="http://schemas.microsoft.com/office/drawing/2014/main" id="{AF4A0FBA-1ADF-4D81-955C-4FD63789F6C8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61" name="Text Box 1338">
          <a:extLst>
            <a:ext uri="{FF2B5EF4-FFF2-40B4-BE49-F238E27FC236}">
              <a16:creationId xmlns:a16="http://schemas.microsoft.com/office/drawing/2014/main" id="{D1BB1825-512F-46BA-8745-CA8708A1A89D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62" name="Text Box 1338">
          <a:extLst>
            <a:ext uri="{FF2B5EF4-FFF2-40B4-BE49-F238E27FC236}">
              <a16:creationId xmlns:a16="http://schemas.microsoft.com/office/drawing/2014/main" id="{103794AB-1124-4ADE-A69E-2CBCBB98BA31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63" name="Text Box 1338">
          <a:extLst>
            <a:ext uri="{FF2B5EF4-FFF2-40B4-BE49-F238E27FC236}">
              <a16:creationId xmlns:a16="http://schemas.microsoft.com/office/drawing/2014/main" id="{65D15CBB-BC43-4C6B-95BF-F13DD2C1AD6E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64" name="Text Box 1338">
          <a:extLst>
            <a:ext uri="{FF2B5EF4-FFF2-40B4-BE49-F238E27FC236}">
              <a16:creationId xmlns:a16="http://schemas.microsoft.com/office/drawing/2014/main" id="{C57977C5-6403-48E4-B4B8-38A42547A6BB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65" name="Text Box 1338">
          <a:extLst>
            <a:ext uri="{FF2B5EF4-FFF2-40B4-BE49-F238E27FC236}">
              <a16:creationId xmlns:a16="http://schemas.microsoft.com/office/drawing/2014/main" id="{51C00F2C-47E1-4497-8B71-81694D612C41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66" name="Text Box 1338">
          <a:extLst>
            <a:ext uri="{FF2B5EF4-FFF2-40B4-BE49-F238E27FC236}">
              <a16:creationId xmlns:a16="http://schemas.microsoft.com/office/drawing/2014/main" id="{71525217-E969-4A7C-B09B-BF14F35FC888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67" name="Text Box 1338">
          <a:extLst>
            <a:ext uri="{FF2B5EF4-FFF2-40B4-BE49-F238E27FC236}">
              <a16:creationId xmlns:a16="http://schemas.microsoft.com/office/drawing/2014/main" id="{9DA2D772-E185-4140-878E-08C68299ED11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68" name="Text Box 1338">
          <a:extLst>
            <a:ext uri="{FF2B5EF4-FFF2-40B4-BE49-F238E27FC236}">
              <a16:creationId xmlns:a16="http://schemas.microsoft.com/office/drawing/2014/main" id="{19AB2181-F370-41E6-8D17-434A0D0C031B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69" name="Text Box 1338">
          <a:extLst>
            <a:ext uri="{FF2B5EF4-FFF2-40B4-BE49-F238E27FC236}">
              <a16:creationId xmlns:a16="http://schemas.microsoft.com/office/drawing/2014/main" id="{064ABFE9-88EF-4A8C-B0E4-FDD9C3B6B6A2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70" name="Text Box 1338">
          <a:extLst>
            <a:ext uri="{FF2B5EF4-FFF2-40B4-BE49-F238E27FC236}">
              <a16:creationId xmlns:a16="http://schemas.microsoft.com/office/drawing/2014/main" id="{173D39A0-0D3B-4341-9EDA-87F0A7B21419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71" name="Text Box 1338">
          <a:extLst>
            <a:ext uri="{FF2B5EF4-FFF2-40B4-BE49-F238E27FC236}">
              <a16:creationId xmlns:a16="http://schemas.microsoft.com/office/drawing/2014/main" id="{44F3B6E7-83EE-4F04-95D8-8C86920C5AAE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72" name="Text Box 1338">
          <a:extLst>
            <a:ext uri="{FF2B5EF4-FFF2-40B4-BE49-F238E27FC236}">
              <a16:creationId xmlns:a16="http://schemas.microsoft.com/office/drawing/2014/main" id="{F9956216-974E-4B85-81D4-17D17F992869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73" name="Text Box 1338">
          <a:extLst>
            <a:ext uri="{FF2B5EF4-FFF2-40B4-BE49-F238E27FC236}">
              <a16:creationId xmlns:a16="http://schemas.microsoft.com/office/drawing/2014/main" id="{2584424F-D11C-4C85-9A2B-6439712E4978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74" name="Text Box 1338">
          <a:extLst>
            <a:ext uri="{FF2B5EF4-FFF2-40B4-BE49-F238E27FC236}">
              <a16:creationId xmlns:a16="http://schemas.microsoft.com/office/drawing/2014/main" id="{5C11CAA0-FCF5-4CE0-8FD2-AF29C9A0009D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75" name="Text Box 1338">
          <a:extLst>
            <a:ext uri="{FF2B5EF4-FFF2-40B4-BE49-F238E27FC236}">
              <a16:creationId xmlns:a16="http://schemas.microsoft.com/office/drawing/2014/main" id="{3DE36C4D-FEB3-466D-86DD-D7DB99C89479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676" name="Text Box 1338">
          <a:extLst>
            <a:ext uri="{FF2B5EF4-FFF2-40B4-BE49-F238E27FC236}">
              <a16:creationId xmlns:a16="http://schemas.microsoft.com/office/drawing/2014/main" id="{7EC46D57-CF79-41AB-AB7C-A6886B52F3CF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677" name="Text Box 1338">
          <a:extLst>
            <a:ext uri="{FF2B5EF4-FFF2-40B4-BE49-F238E27FC236}">
              <a16:creationId xmlns:a16="http://schemas.microsoft.com/office/drawing/2014/main" id="{4D2F8A72-58D2-45E6-89E4-104BAD5186CB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78" name="Text Box 1338">
          <a:extLst>
            <a:ext uri="{FF2B5EF4-FFF2-40B4-BE49-F238E27FC236}">
              <a16:creationId xmlns:a16="http://schemas.microsoft.com/office/drawing/2014/main" id="{54BDB636-28E0-49D3-9512-126FC5A55F10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79" name="Text Box 1338">
          <a:extLst>
            <a:ext uri="{FF2B5EF4-FFF2-40B4-BE49-F238E27FC236}">
              <a16:creationId xmlns:a16="http://schemas.microsoft.com/office/drawing/2014/main" id="{A3ECB4BB-44CB-4164-A0DE-FDDEDA4C5E3C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80" name="Text Box 1338">
          <a:extLst>
            <a:ext uri="{FF2B5EF4-FFF2-40B4-BE49-F238E27FC236}">
              <a16:creationId xmlns:a16="http://schemas.microsoft.com/office/drawing/2014/main" id="{E74DB61D-ADB4-4D71-B5CE-B51ED43EE71A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81" name="Text Box 1338">
          <a:extLst>
            <a:ext uri="{FF2B5EF4-FFF2-40B4-BE49-F238E27FC236}">
              <a16:creationId xmlns:a16="http://schemas.microsoft.com/office/drawing/2014/main" id="{B95EC3E9-2098-4FC7-B999-35D1A4964BD4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682" name="Text Box 1338">
          <a:extLst>
            <a:ext uri="{FF2B5EF4-FFF2-40B4-BE49-F238E27FC236}">
              <a16:creationId xmlns:a16="http://schemas.microsoft.com/office/drawing/2014/main" id="{9258A77B-508E-472F-B303-AAAA794398F2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683" name="Text Box 1338">
          <a:extLst>
            <a:ext uri="{FF2B5EF4-FFF2-40B4-BE49-F238E27FC236}">
              <a16:creationId xmlns:a16="http://schemas.microsoft.com/office/drawing/2014/main" id="{4D04C311-9D0B-4006-9EBC-1874BEC84170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684" name="Text Box 1338">
          <a:extLst>
            <a:ext uri="{FF2B5EF4-FFF2-40B4-BE49-F238E27FC236}">
              <a16:creationId xmlns:a16="http://schemas.microsoft.com/office/drawing/2014/main" id="{0B8F8CFF-878A-400F-BE20-DB303710FEF5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85" name="Text Box 1338">
          <a:extLst>
            <a:ext uri="{FF2B5EF4-FFF2-40B4-BE49-F238E27FC236}">
              <a16:creationId xmlns:a16="http://schemas.microsoft.com/office/drawing/2014/main" id="{6EDA6820-A78E-470A-B86A-9DE6727919E5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86" name="Text Box 1338">
          <a:extLst>
            <a:ext uri="{FF2B5EF4-FFF2-40B4-BE49-F238E27FC236}">
              <a16:creationId xmlns:a16="http://schemas.microsoft.com/office/drawing/2014/main" id="{349A322D-7B43-4CCD-A2B2-2E9B8FC47359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87" name="Text Box 1338">
          <a:extLst>
            <a:ext uri="{FF2B5EF4-FFF2-40B4-BE49-F238E27FC236}">
              <a16:creationId xmlns:a16="http://schemas.microsoft.com/office/drawing/2014/main" id="{F8ED14F7-AD9C-4C15-9AF2-2181A0D70A07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88" name="Text Box 1338">
          <a:extLst>
            <a:ext uri="{FF2B5EF4-FFF2-40B4-BE49-F238E27FC236}">
              <a16:creationId xmlns:a16="http://schemas.microsoft.com/office/drawing/2014/main" id="{B8B907E9-F0BB-4693-90CE-5D1E4888C3D4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689" name="Text Box 1338">
          <a:extLst>
            <a:ext uri="{FF2B5EF4-FFF2-40B4-BE49-F238E27FC236}">
              <a16:creationId xmlns:a16="http://schemas.microsoft.com/office/drawing/2014/main" id="{635D743F-0488-4EE3-BEDD-454B31A09F2A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690" name="Text Box 1338">
          <a:extLst>
            <a:ext uri="{FF2B5EF4-FFF2-40B4-BE49-F238E27FC236}">
              <a16:creationId xmlns:a16="http://schemas.microsoft.com/office/drawing/2014/main" id="{3FF7D4F7-DE22-46FA-B3FB-CC84DF67A176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691" name="Text Box 1338">
          <a:extLst>
            <a:ext uri="{FF2B5EF4-FFF2-40B4-BE49-F238E27FC236}">
              <a16:creationId xmlns:a16="http://schemas.microsoft.com/office/drawing/2014/main" id="{D8C6AE4A-5A70-4A3D-83A6-AFC70635CE26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92" name="Text Box 1338">
          <a:extLst>
            <a:ext uri="{FF2B5EF4-FFF2-40B4-BE49-F238E27FC236}">
              <a16:creationId xmlns:a16="http://schemas.microsoft.com/office/drawing/2014/main" id="{A58BD91B-8B1E-4A12-B3EF-ADEA12F3C981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93" name="Text Box 1338">
          <a:extLst>
            <a:ext uri="{FF2B5EF4-FFF2-40B4-BE49-F238E27FC236}">
              <a16:creationId xmlns:a16="http://schemas.microsoft.com/office/drawing/2014/main" id="{D5C4F0D1-21E5-402C-9342-8D392DC15603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94" name="Text Box 1338">
          <a:extLst>
            <a:ext uri="{FF2B5EF4-FFF2-40B4-BE49-F238E27FC236}">
              <a16:creationId xmlns:a16="http://schemas.microsoft.com/office/drawing/2014/main" id="{11F36898-1DA0-4628-9994-4E03D983984A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95" name="Text Box 1338">
          <a:extLst>
            <a:ext uri="{FF2B5EF4-FFF2-40B4-BE49-F238E27FC236}">
              <a16:creationId xmlns:a16="http://schemas.microsoft.com/office/drawing/2014/main" id="{319F37FD-37DA-4866-84D1-B82A55BB213E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696" name="Text Box 1338">
          <a:extLst>
            <a:ext uri="{FF2B5EF4-FFF2-40B4-BE49-F238E27FC236}">
              <a16:creationId xmlns:a16="http://schemas.microsoft.com/office/drawing/2014/main" id="{A20E3026-1AEE-4292-B75B-481FE177BDDF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697" name="Text Box 1338">
          <a:extLst>
            <a:ext uri="{FF2B5EF4-FFF2-40B4-BE49-F238E27FC236}">
              <a16:creationId xmlns:a16="http://schemas.microsoft.com/office/drawing/2014/main" id="{E6AE412C-EE70-4FE8-A2D4-FB20E890799A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698" name="Text Box 1338">
          <a:extLst>
            <a:ext uri="{FF2B5EF4-FFF2-40B4-BE49-F238E27FC236}">
              <a16:creationId xmlns:a16="http://schemas.microsoft.com/office/drawing/2014/main" id="{4773AEAD-FA8D-436A-A69C-A1333829E310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699" name="Text Box 1338">
          <a:extLst>
            <a:ext uri="{FF2B5EF4-FFF2-40B4-BE49-F238E27FC236}">
              <a16:creationId xmlns:a16="http://schemas.microsoft.com/office/drawing/2014/main" id="{69819279-6E9C-48F7-B95E-4F55EB6913C7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700" name="Text Box 1338">
          <a:extLst>
            <a:ext uri="{FF2B5EF4-FFF2-40B4-BE49-F238E27FC236}">
              <a16:creationId xmlns:a16="http://schemas.microsoft.com/office/drawing/2014/main" id="{7A99F4B3-8A90-4EC9-897F-869BE72FA14B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701" name="Text Box 1338">
          <a:extLst>
            <a:ext uri="{FF2B5EF4-FFF2-40B4-BE49-F238E27FC236}">
              <a16:creationId xmlns:a16="http://schemas.microsoft.com/office/drawing/2014/main" id="{6C65EA17-70CA-4E5B-BD95-4E32A42FE2CF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702" name="Text Box 1338">
          <a:extLst>
            <a:ext uri="{FF2B5EF4-FFF2-40B4-BE49-F238E27FC236}">
              <a16:creationId xmlns:a16="http://schemas.microsoft.com/office/drawing/2014/main" id="{7781831D-F158-4241-AB89-4BABAD9946E2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551"/>
    <xdr:sp macro="" textlink="">
      <xdr:nvSpPr>
        <xdr:cNvPr id="703" name="Text Box 1338">
          <a:extLst>
            <a:ext uri="{FF2B5EF4-FFF2-40B4-BE49-F238E27FC236}">
              <a16:creationId xmlns:a16="http://schemas.microsoft.com/office/drawing/2014/main" id="{B6D32E88-D36D-4008-B8CF-A61D3D288B21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2" cy="345032"/>
    <xdr:sp macro="" textlink="">
      <xdr:nvSpPr>
        <xdr:cNvPr id="704" name="Text Box 1338">
          <a:extLst>
            <a:ext uri="{FF2B5EF4-FFF2-40B4-BE49-F238E27FC236}">
              <a16:creationId xmlns:a16="http://schemas.microsoft.com/office/drawing/2014/main" id="{C982CFE2-8C70-4B83-85BF-DA635EEB9CE6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42</xdr:row>
      <xdr:rowOff>0</xdr:rowOff>
    </xdr:from>
    <xdr:ext cx="18531" cy="342159"/>
    <xdr:sp macro="" textlink="">
      <xdr:nvSpPr>
        <xdr:cNvPr id="705" name="Text Box 1338">
          <a:extLst>
            <a:ext uri="{FF2B5EF4-FFF2-40B4-BE49-F238E27FC236}">
              <a16:creationId xmlns:a16="http://schemas.microsoft.com/office/drawing/2014/main" id="{F7AA20E5-5AC9-46AE-A1A2-E1754EEDF74E}"/>
            </a:ext>
          </a:extLst>
        </xdr:cNvPr>
        <xdr:cNvSpPr txBox="1">
          <a:spLocks noChangeArrowheads="1"/>
        </xdr:cNvSpPr>
      </xdr:nvSpPr>
      <xdr:spPr bwMode="auto">
        <a:xfrm>
          <a:off x="6267450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706" name="Text Box 1338">
          <a:extLst>
            <a:ext uri="{FF2B5EF4-FFF2-40B4-BE49-F238E27FC236}">
              <a16:creationId xmlns:a16="http://schemas.microsoft.com/office/drawing/2014/main" id="{944537CF-79DC-4960-A36C-62FF286F22E9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707" name="Text Box 1338">
          <a:extLst>
            <a:ext uri="{FF2B5EF4-FFF2-40B4-BE49-F238E27FC236}">
              <a16:creationId xmlns:a16="http://schemas.microsoft.com/office/drawing/2014/main" id="{19BE9492-2FFC-4DC2-984A-19AB24F84213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708" name="Text Box 1338">
          <a:extLst>
            <a:ext uri="{FF2B5EF4-FFF2-40B4-BE49-F238E27FC236}">
              <a16:creationId xmlns:a16="http://schemas.microsoft.com/office/drawing/2014/main" id="{3D76950E-90DF-4D29-9F13-8058895FC8BB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709" name="Text Box 1338">
          <a:extLst>
            <a:ext uri="{FF2B5EF4-FFF2-40B4-BE49-F238E27FC236}">
              <a16:creationId xmlns:a16="http://schemas.microsoft.com/office/drawing/2014/main" id="{C57362F9-946A-413C-BB45-2B5C4FDB21CE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551"/>
    <xdr:sp macro="" textlink="">
      <xdr:nvSpPr>
        <xdr:cNvPr id="710" name="Text Box 1338">
          <a:extLst>
            <a:ext uri="{FF2B5EF4-FFF2-40B4-BE49-F238E27FC236}">
              <a16:creationId xmlns:a16="http://schemas.microsoft.com/office/drawing/2014/main" id="{D8DF12E1-D722-4DC5-9BAB-F31186D2A2F9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2" cy="345032"/>
    <xdr:sp macro="" textlink="">
      <xdr:nvSpPr>
        <xdr:cNvPr id="711" name="Text Box 1338">
          <a:extLst>
            <a:ext uri="{FF2B5EF4-FFF2-40B4-BE49-F238E27FC236}">
              <a16:creationId xmlns:a16="http://schemas.microsoft.com/office/drawing/2014/main" id="{3430E34A-674E-4640-A310-1413B4B30940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42</xdr:row>
      <xdr:rowOff>0</xdr:rowOff>
    </xdr:from>
    <xdr:ext cx="18531" cy="342159"/>
    <xdr:sp macro="" textlink="">
      <xdr:nvSpPr>
        <xdr:cNvPr id="712" name="Text Box 1338">
          <a:extLst>
            <a:ext uri="{FF2B5EF4-FFF2-40B4-BE49-F238E27FC236}">
              <a16:creationId xmlns:a16="http://schemas.microsoft.com/office/drawing/2014/main" id="{68020601-CBAD-4DBE-BF32-33DBD591F4A1}"/>
            </a:ext>
          </a:extLst>
        </xdr:cNvPr>
        <xdr:cNvSpPr txBox="1">
          <a:spLocks noChangeArrowheads="1"/>
        </xdr:cNvSpPr>
      </xdr:nvSpPr>
      <xdr:spPr bwMode="auto">
        <a:xfrm>
          <a:off x="686011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713" name="Text Box 1338">
          <a:extLst>
            <a:ext uri="{FF2B5EF4-FFF2-40B4-BE49-F238E27FC236}">
              <a16:creationId xmlns:a16="http://schemas.microsoft.com/office/drawing/2014/main" id="{6031F8A2-BA91-4B6B-9B96-0BB5F0C922F5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714" name="Text Box 1338">
          <a:extLst>
            <a:ext uri="{FF2B5EF4-FFF2-40B4-BE49-F238E27FC236}">
              <a16:creationId xmlns:a16="http://schemas.microsoft.com/office/drawing/2014/main" id="{88B5272F-D972-4376-A65E-63D4C95937B5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715" name="Text Box 1338">
          <a:extLst>
            <a:ext uri="{FF2B5EF4-FFF2-40B4-BE49-F238E27FC236}">
              <a16:creationId xmlns:a16="http://schemas.microsoft.com/office/drawing/2014/main" id="{D1C3021F-F730-456E-A82E-7331FB99D340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716" name="Text Box 1338">
          <a:extLst>
            <a:ext uri="{FF2B5EF4-FFF2-40B4-BE49-F238E27FC236}">
              <a16:creationId xmlns:a16="http://schemas.microsoft.com/office/drawing/2014/main" id="{A5506EB7-3407-4EC1-AF2C-D6C57DF7D78D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551"/>
    <xdr:sp macro="" textlink="">
      <xdr:nvSpPr>
        <xdr:cNvPr id="717" name="Text Box 1338">
          <a:extLst>
            <a:ext uri="{FF2B5EF4-FFF2-40B4-BE49-F238E27FC236}">
              <a16:creationId xmlns:a16="http://schemas.microsoft.com/office/drawing/2014/main" id="{599F4295-FF95-4D9C-BBF4-219FB8159732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2" cy="345032"/>
    <xdr:sp macro="" textlink="">
      <xdr:nvSpPr>
        <xdr:cNvPr id="718" name="Text Box 1338">
          <a:extLst>
            <a:ext uri="{FF2B5EF4-FFF2-40B4-BE49-F238E27FC236}">
              <a16:creationId xmlns:a16="http://schemas.microsoft.com/office/drawing/2014/main" id="{EF45C9DB-2712-4E34-B724-7BB71FDDBD06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42</xdr:row>
      <xdr:rowOff>0</xdr:rowOff>
    </xdr:from>
    <xdr:ext cx="18531" cy="342159"/>
    <xdr:sp macro="" textlink="">
      <xdr:nvSpPr>
        <xdr:cNvPr id="719" name="Text Box 1338">
          <a:extLst>
            <a:ext uri="{FF2B5EF4-FFF2-40B4-BE49-F238E27FC236}">
              <a16:creationId xmlns:a16="http://schemas.microsoft.com/office/drawing/2014/main" id="{D1B3655D-F303-4808-ADA2-810C9E4BE044}"/>
            </a:ext>
          </a:extLst>
        </xdr:cNvPr>
        <xdr:cNvSpPr txBox="1">
          <a:spLocks noChangeArrowheads="1"/>
        </xdr:cNvSpPr>
      </xdr:nvSpPr>
      <xdr:spPr bwMode="auto">
        <a:xfrm>
          <a:off x="7452783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720" name="Text Box 1338">
          <a:extLst>
            <a:ext uri="{FF2B5EF4-FFF2-40B4-BE49-F238E27FC236}">
              <a16:creationId xmlns:a16="http://schemas.microsoft.com/office/drawing/2014/main" id="{2AF12C32-8C55-48FE-BC8F-101B1BA505FC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721" name="Text Box 1338">
          <a:extLst>
            <a:ext uri="{FF2B5EF4-FFF2-40B4-BE49-F238E27FC236}">
              <a16:creationId xmlns:a16="http://schemas.microsoft.com/office/drawing/2014/main" id="{AAF2CBFF-6468-4379-A011-5E4F9BAD4878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722" name="Text Box 1338">
          <a:extLst>
            <a:ext uri="{FF2B5EF4-FFF2-40B4-BE49-F238E27FC236}">
              <a16:creationId xmlns:a16="http://schemas.microsoft.com/office/drawing/2014/main" id="{39CBD325-12CC-4FC8-8AD1-9885013FEA90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551"/>
    <xdr:sp macro="" textlink="">
      <xdr:nvSpPr>
        <xdr:cNvPr id="723" name="Text Box 1338">
          <a:extLst>
            <a:ext uri="{FF2B5EF4-FFF2-40B4-BE49-F238E27FC236}">
              <a16:creationId xmlns:a16="http://schemas.microsoft.com/office/drawing/2014/main" id="{6BE10B51-FB98-4863-9E2D-9C1737560CBB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2" cy="345032"/>
    <xdr:sp macro="" textlink="">
      <xdr:nvSpPr>
        <xdr:cNvPr id="724" name="Text Box 1338">
          <a:extLst>
            <a:ext uri="{FF2B5EF4-FFF2-40B4-BE49-F238E27FC236}">
              <a16:creationId xmlns:a16="http://schemas.microsoft.com/office/drawing/2014/main" id="{13F38747-4A10-4E9F-99DC-1B329B9A58DA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42</xdr:row>
      <xdr:rowOff>0</xdr:rowOff>
    </xdr:from>
    <xdr:ext cx="18531" cy="342159"/>
    <xdr:sp macro="" textlink="">
      <xdr:nvSpPr>
        <xdr:cNvPr id="725" name="Text Box 1338">
          <a:extLst>
            <a:ext uri="{FF2B5EF4-FFF2-40B4-BE49-F238E27FC236}">
              <a16:creationId xmlns:a16="http://schemas.microsoft.com/office/drawing/2014/main" id="{AD540314-93E8-4F97-ACC1-80355F0C097F}"/>
            </a:ext>
          </a:extLst>
        </xdr:cNvPr>
        <xdr:cNvSpPr txBox="1">
          <a:spLocks noChangeArrowheads="1"/>
        </xdr:cNvSpPr>
      </xdr:nvSpPr>
      <xdr:spPr bwMode="auto">
        <a:xfrm>
          <a:off x="8034867" y="13567833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879" name="Text Box 1338">
          <a:extLst>
            <a:ext uri="{FF2B5EF4-FFF2-40B4-BE49-F238E27FC236}">
              <a16:creationId xmlns:a16="http://schemas.microsoft.com/office/drawing/2014/main" id="{A3BE5486-9AF5-4251-86D4-A631DF5D809D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880" name="Text Box 1338">
          <a:extLst>
            <a:ext uri="{FF2B5EF4-FFF2-40B4-BE49-F238E27FC236}">
              <a16:creationId xmlns:a16="http://schemas.microsoft.com/office/drawing/2014/main" id="{8A2CCBD3-E6D0-426E-BC73-FA7098E6B879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881" name="Text Box 1338">
          <a:extLst>
            <a:ext uri="{FF2B5EF4-FFF2-40B4-BE49-F238E27FC236}">
              <a16:creationId xmlns:a16="http://schemas.microsoft.com/office/drawing/2014/main" id="{D386DD5D-10F7-44CE-A178-662D0411FA74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882" name="Text Box 1338">
          <a:extLst>
            <a:ext uri="{FF2B5EF4-FFF2-40B4-BE49-F238E27FC236}">
              <a16:creationId xmlns:a16="http://schemas.microsoft.com/office/drawing/2014/main" id="{F5F8700F-8515-4D89-A4E0-9E8A24D7C779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883" name="Text Box 1338">
          <a:extLst>
            <a:ext uri="{FF2B5EF4-FFF2-40B4-BE49-F238E27FC236}">
              <a16:creationId xmlns:a16="http://schemas.microsoft.com/office/drawing/2014/main" id="{5CC9A4E3-C345-47F3-BA59-E60D04C400AE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884" name="Text Box 1338">
          <a:extLst>
            <a:ext uri="{FF2B5EF4-FFF2-40B4-BE49-F238E27FC236}">
              <a16:creationId xmlns:a16="http://schemas.microsoft.com/office/drawing/2014/main" id="{8B1C50C7-F5D2-4944-A266-EA41CF66AD6A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885" name="Text Box 1338">
          <a:extLst>
            <a:ext uri="{FF2B5EF4-FFF2-40B4-BE49-F238E27FC236}">
              <a16:creationId xmlns:a16="http://schemas.microsoft.com/office/drawing/2014/main" id="{F4CB541F-2E16-4DF2-9784-93E3C67E21DF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886" name="Text Box 1338">
          <a:extLst>
            <a:ext uri="{FF2B5EF4-FFF2-40B4-BE49-F238E27FC236}">
              <a16:creationId xmlns:a16="http://schemas.microsoft.com/office/drawing/2014/main" id="{DA7234C4-CCA3-41C4-81E5-9CA8E3971C50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887" name="Text Box 1338">
          <a:extLst>
            <a:ext uri="{FF2B5EF4-FFF2-40B4-BE49-F238E27FC236}">
              <a16:creationId xmlns:a16="http://schemas.microsoft.com/office/drawing/2014/main" id="{71EF60B4-97F2-4D85-97C3-41BD96EC19C1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888" name="Text Box 1338">
          <a:extLst>
            <a:ext uri="{FF2B5EF4-FFF2-40B4-BE49-F238E27FC236}">
              <a16:creationId xmlns:a16="http://schemas.microsoft.com/office/drawing/2014/main" id="{8D29D2DC-7ADF-41FB-B048-8F5F43ADF805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889" name="Text Box 1338">
          <a:extLst>
            <a:ext uri="{FF2B5EF4-FFF2-40B4-BE49-F238E27FC236}">
              <a16:creationId xmlns:a16="http://schemas.microsoft.com/office/drawing/2014/main" id="{1A815458-BEF4-4F12-87C8-5E2AD976CAE6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890" name="Text Box 1338">
          <a:extLst>
            <a:ext uri="{FF2B5EF4-FFF2-40B4-BE49-F238E27FC236}">
              <a16:creationId xmlns:a16="http://schemas.microsoft.com/office/drawing/2014/main" id="{AD7C4D7F-7D3E-4B43-9ECF-5F6013A2D844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891" name="Text Box 1338">
          <a:extLst>
            <a:ext uri="{FF2B5EF4-FFF2-40B4-BE49-F238E27FC236}">
              <a16:creationId xmlns:a16="http://schemas.microsoft.com/office/drawing/2014/main" id="{4AC6556E-B469-4F1B-91BF-AF9FDF3C2142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892" name="Text Box 1338">
          <a:extLst>
            <a:ext uri="{FF2B5EF4-FFF2-40B4-BE49-F238E27FC236}">
              <a16:creationId xmlns:a16="http://schemas.microsoft.com/office/drawing/2014/main" id="{36343F35-3213-437A-90E8-0BA5E48CBF7D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893" name="Text Box 1338">
          <a:extLst>
            <a:ext uri="{FF2B5EF4-FFF2-40B4-BE49-F238E27FC236}">
              <a16:creationId xmlns:a16="http://schemas.microsoft.com/office/drawing/2014/main" id="{4781613D-4B96-4F5D-9631-69D1E5340C4A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894" name="Text Box 1338">
          <a:extLst>
            <a:ext uri="{FF2B5EF4-FFF2-40B4-BE49-F238E27FC236}">
              <a16:creationId xmlns:a16="http://schemas.microsoft.com/office/drawing/2014/main" id="{C4B30A28-ECA4-4331-AC9A-044D1AD8CDF8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895" name="Text Box 1338">
          <a:extLst>
            <a:ext uri="{FF2B5EF4-FFF2-40B4-BE49-F238E27FC236}">
              <a16:creationId xmlns:a16="http://schemas.microsoft.com/office/drawing/2014/main" id="{5033CE2F-FB62-41EB-801B-E4EDC46F11A5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896" name="Text Box 1338">
          <a:extLst>
            <a:ext uri="{FF2B5EF4-FFF2-40B4-BE49-F238E27FC236}">
              <a16:creationId xmlns:a16="http://schemas.microsoft.com/office/drawing/2014/main" id="{D03DCBD1-61BD-4DB1-B6AF-3E6FF194E6D4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897" name="Text Box 1338">
          <a:extLst>
            <a:ext uri="{FF2B5EF4-FFF2-40B4-BE49-F238E27FC236}">
              <a16:creationId xmlns:a16="http://schemas.microsoft.com/office/drawing/2014/main" id="{50EE5C9B-BA20-4ADD-8F6D-AA4CC1FF40FB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898" name="Text Box 1338">
          <a:extLst>
            <a:ext uri="{FF2B5EF4-FFF2-40B4-BE49-F238E27FC236}">
              <a16:creationId xmlns:a16="http://schemas.microsoft.com/office/drawing/2014/main" id="{5625C255-EA18-4B4B-BFA7-401F6BF4D72F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899" name="Text Box 1338">
          <a:extLst>
            <a:ext uri="{FF2B5EF4-FFF2-40B4-BE49-F238E27FC236}">
              <a16:creationId xmlns:a16="http://schemas.microsoft.com/office/drawing/2014/main" id="{1D19B8DC-2ADA-449C-AC7B-69C341637E65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00" name="Text Box 1338">
          <a:extLst>
            <a:ext uri="{FF2B5EF4-FFF2-40B4-BE49-F238E27FC236}">
              <a16:creationId xmlns:a16="http://schemas.microsoft.com/office/drawing/2014/main" id="{E78E1CC9-5C4B-4142-850F-7150F14306E1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01" name="Text Box 1338">
          <a:extLst>
            <a:ext uri="{FF2B5EF4-FFF2-40B4-BE49-F238E27FC236}">
              <a16:creationId xmlns:a16="http://schemas.microsoft.com/office/drawing/2014/main" id="{5566B46B-59DC-47CC-8284-C45336E88F9A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02" name="Text Box 1338">
          <a:extLst>
            <a:ext uri="{FF2B5EF4-FFF2-40B4-BE49-F238E27FC236}">
              <a16:creationId xmlns:a16="http://schemas.microsoft.com/office/drawing/2014/main" id="{3CF19E02-BFBE-47A4-8597-D5343C3F10DE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03" name="Text Box 1338">
          <a:extLst>
            <a:ext uri="{FF2B5EF4-FFF2-40B4-BE49-F238E27FC236}">
              <a16:creationId xmlns:a16="http://schemas.microsoft.com/office/drawing/2014/main" id="{32B087A6-53D1-459D-B1DA-90DAA29AE3F0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04" name="Text Box 1338">
          <a:extLst>
            <a:ext uri="{FF2B5EF4-FFF2-40B4-BE49-F238E27FC236}">
              <a16:creationId xmlns:a16="http://schemas.microsoft.com/office/drawing/2014/main" id="{5E9E4118-AC55-45DB-B4AD-DD0E8B068AE7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05" name="Text Box 1338">
          <a:extLst>
            <a:ext uri="{FF2B5EF4-FFF2-40B4-BE49-F238E27FC236}">
              <a16:creationId xmlns:a16="http://schemas.microsoft.com/office/drawing/2014/main" id="{542F8CF2-A834-4C3D-B45F-35FCE3A8C00B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06" name="Text Box 1338">
          <a:extLst>
            <a:ext uri="{FF2B5EF4-FFF2-40B4-BE49-F238E27FC236}">
              <a16:creationId xmlns:a16="http://schemas.microsoft.com/office/drawing/2014/main" id="{392515AC-9D70-4F9C-8219-B36120DBE62C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299"/>
    <xdr:sp macro="" textlink="">
      <xdr:nvSpPr>
        <xdr:cNvPr id="907" name="Text Box 1338">
          <a:extLst>
            <a:ext uri="{FF2B5EF4-FFF2-40B4-BE49-F238E27FC236}">
              <a16:creationId xmlns:a16="http://schemas.microsoft.com/office/drawing/2014/main" id="{1DB72525-2068-4DBE-BED5-95196C0A5CF5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299"/>
    <xdr:sp macro="" textlink="">
      <xdr:nvSpPr>
        <xdr:cNvPr id="908" name="Text Box 1338">
          <a:extLst>
            <a:ext uri="{FF2B5EF4-FFF2-40B4-BE49-F238E27FC236}">
              <a16:creationId xmlns:a16="http://schemas.microsoft.com/office/drawing/2014/main" id="{032CD1B8-7BA2-48BF-A8DE-A06DC846B1EF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09" name="Text Box 1338">
          <a:extLst>
            <a:ext uri="{FF2B5EF4-FFF2-40B4-BE49-F238E27FC236}">
              <a16:creationId xmlns:a16="http://schemas.microsoft.com/office/drawing/2014/main" id="{C3A4467F-6DF4-40A6-8532-103AB5DB2940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10" name="Text Box 1338">
          <a:extLst>
            <a:ext uri="{FF2B5EF4-FFF2-40B4-BE49-F238E27FC236}">
              <a16:creationId xmlns:a16="http://schemas.microsoft.com/office/drawing/2014/main" id="{A5910FC8-7CED-4ABA-9295-6B82602373C0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11" name="Text Box 1338">
          <a:extLst>
            <a:ext uri="{FF2B5EF4-FFF2-40B4-BE49-F238E27FC236}">
              <a16:creationId xmlns:a16="http://schemas.microsoft.com/office/drawing/2014/main" id="{8775AF1A-D54C-4DD2-A79B-7085AEBA2370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12" name="Text Box 1338">
          <a:extLst>
            <a:ext uri="{FF2B5EF4-FFF2-40B4-BE49-F238E27FC236}">
              <a16:creationId xmlns:a16="http://schemas.microsoft.com/office/drawing/2014/main" id="{A97C0A82-FCF8-4349-B6BB-52F1151965BB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13" name="Text Box 1338">
          <a:extLst>
            <a:ext uri="{FF2B5EF4-FFF2-40B4-BE49-F238E27FC236}">
              <a16:creationId xmlns:a16="http://schemas.microsoft.com/office/drawing/2014/main" id="{14658CB1-5DF8-4674-B4FD-59F0078951B8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14" name="Text Box 1338">
          <a:extLst>
            <a:ext uri="{FF2B5EF4-FFF2-40B4-BE49-F238E27FC236}">
              <a16:creationId xmlns:a16="http://schemas.microsoft.com/office/drawing/2014/main" id="{F9DA2BD1-003E-4026-B409-11A12F361A21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15" name="Text Box 1338">
          <a:extLst>
            <a:ext uri="{FF2B5EF4-FFF2-40B4-BE49-F238E27FC236}">
              <a16:creationId xmlns:a16="http://schemas.microsoft.com/office/drawing/2014/main" id="{F91653E3-FC3F-43F0-98DE-D1DD9D477529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16" name="Text Box 1338">
          <a:extLst>
            <a:ext uri="{FF2B5EF4-FFF2-40B4-BE49-F238E27FC236}">
              <a16:creationId xmlns:a16="http://schemas.microsoft.com/office/drawing/2014/main" id="{A12A0151-91A5-4DB2-957A-79BF4E41ED1E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17" name="Text Box 1338">
          <a:extLst>
            <a:ext uri="{FF2B5EF4-FFF2-40B4-BE49-F238E27FC236}">
              <a16:creationId xmlns:a16="http://schemas.microsoft.com/office/drawing/2014/main" id="{C031F7D1-0A6E-498C-A0CF-86762DBC5AF9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18" name="Text Box 1338">
          <a:extLst>
            <a:ext uri="{FF2B5EF4-FFF2-40B4-BE49-F238E27FC236}">
              <a16:creationId xmlns:a16="http://schemas.microsoft.com/office/drawing/2014/main" id="{BC19DA5C-93E8-45E3-A8D7-FE3618D9BF3D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19" name="Text Box 1338">
          <a:extLst>
            <a:ext uri="{FF2B5EF4-FFF2-40B4-BE49-F238E27FC236}">
              <a16:creationId xmlns:a16="http://schemas.microsoft.com/office/drawing/2014/main" id="{52908CEE-CAAC-43C1-BBC9-40D5EC3EBB39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20" name="Text Box 1338">
          <a:extLst>
            <a:ext uri="{FF2B5EF4-FFF2-40B4-BE49-F238E27FC236}">
              <a16:creationId xmlns:a16="http://schemas.microsoft.com/office/drawing/2014/main" id="{C67EF2A7-BF74-41C4-B8C9-B211C53A5C83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21" name="Text Box 1338">
          <a:extLst>
            <a:ext uri="{FF2B5EF4-FFF2-40B4-BE49-F238E27FC236}">
              <a16:creationId xmlns:a16="http://schemas.microsoft.com/office/drawing/2014/main" id="{7AF25ABB-174E-45E0-B1FA-6DA5852D890B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22" name="Text Box 1338">
          <a:extLst>
            <a:ext uri="{FF2B5EF4-FFF2-40B4-BE49-F238E27FC236}">
              <a16:creationId xmlns:a16="http://schemas.microsoft.com/office/drawing/2014/main" id="{B3A1F4BC-F496-48ED-809E-B34E10BDFF4A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23" name="Text Box 1338">
          <a:extLst>
            <a:ext uri="{FF2B5EF4-FFF2-40B4-BE49-F238E27FC236}">
              <a16:creationId xmlns:a16="http://schemas.microsoft.com/office/drawing/2014/main" id="{2E01C3BD-B6C2-4B0C-8F43-AA5B122B75A4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24" name="Text Box 1338">
          <a:extLst>
            <a:ext uri="{FF2B5EF4-FFF2-40B4-BE49-F238E27FC236}">
              <a16:creationId xmlns:a16="http://schemas.microsoft.com/office/drawing/2014/main" id="{57986ACE-22EE-4B48-85F6-BE9636DE2BD8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25" name="Text Box 1338">
          <a:extLst>
            <a:ext uri="{FF2B5EF4-FFF2-40B4-BE49-F238E27FC236}">
              <a16:creationId xmlns:a16="http://schemas.microsoft.com/office/drawing/2014/main" id="{E5849707-0C8E-4949-B0ED-6847B930425A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26" name="Text Box 1338">
          <a:extLst>
            <a:ext uri="{FF2B5EF4-FFF2-40B4-BE49-F238E27FC236}">
              <a16:creationId xmlns:a16="http://schemas.microsoft.com/office/drawing/2014/main" id="{79D87DAE-3F1E-4506-94B7-EAE644D4AF45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27" name="Text Box 1338">
          <a:extLst>
            <a:ext uri="{FF2B5EF4-FFF2-40B4-BE49-F238E27FC236}">
              <a16:creationId xmlns:a16="http://schemas.microsoft.com/office/drawing/2014/main" id="{5663FADB-71AC-4A6F-8EB3-D3FC0207067E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28" name="Text Box 1338">
          <a:extLst>
            <a:ext uri="{FF2B5EF4-FFF2-40B4-BE49-F238E27FC236}">
              <a16:creationId xmlns:a16="http://schemas.microsoft.com/office/drawing/2014/main" id="{46F77C7A-1D33-400D-B6D3-082D40FA45C4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29" name="Text Box 1338">
          <a:extLst>
            <a:ext uri="{FF2B5EF4-FFF2-40B4-BE49-F238E27FC236}">
              <a16:creationId xmlns:a16="http://schemas.microsoft.com/office/drawing/2014/main" id="{E7BFEB32-4138-4123-997B-717AB7ED2EDA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30" name="Text Box 1338">
          <a:extLst>
            <a:ext uri="{FF2B5EF4-FFF2-40B4-BE49-F238E27FC236}">
              <a16:creationId xmlns:a16="http://schemas.microsoft.com/office/drawing/2014/main" id="{8EBDCAB8-C5B5-465A-8BB0-A1C952D2AF9C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31" name="Text Box 1338">
          <a:extLst>
            <a:ext uri="{FF2B5EF4-FFF2-40B4-BE49-F238E27FC236}">
              <a16:creationId xmlns:a16="http://schemas.microsoft.com/office/drawing/2014/main" id="{F45B968B-FEC8-46B1-B6CD-46DCE8B19E7D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32" name="Text Box 1338">
          <a:extLst>
            <a:ext uri="{FF2B5EF4-FFF2-40B4-BE49-F238E27FC236}">
              <a16:creationId xmlns:a16="http://schemas.microsoft.com/office/drawing/2014/main" id="{50F98539-1D1D-43F4-B9AE-8FFD076B55D9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33" name="Text Box 1338">
          <a:extLst>
            <a:ext uri="{FF2B5EF4-FFF2-40B4-BE49-F238E27FC236}">
              <a16:creationId xmlns:a16="http://schemas.microsoft.com/office/drawing/2014/main" id="{6AF20840-02B2-4C3E-A512-061EC00DDD93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34" name="Text Box 1338">
          <a:extLst>
            <a:ext uri="{FF2B5EF4-FFF2-40B4-BE49-F238E27FC236}">
              <a16:creationId xmlns:a16="http://schemas.microsoft.com/office/drawing/2014/main" id="{EF0424CE-B4BD-4778-85BB-9F527B37884E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35" name="Text Box 1338">
          <a:extLst>
            <a:ext uri="{FF2B5EF4-FFF2-40B4-BE49-F238E27FC236}">
              <a16:creationId xmlns:a16="http://schemas.microsoft.com/office/drawing/2014/main" id="{466D05F8-C88E-40D2-974E-D2621230AA9F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36" name="Text Box 1338">
          <a:extLst>
            <a:ext uri="{FF2B5EF4-FFF2-40B4-BE49-F238E27FC236}">
              <a16:creationId xmlns:a16="http://schemas.microsoft.com/office/drawing/2014/main" id="{56F18E6A-13A0-4DEF-B2CA-384AF8032586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37" name="Text Box 1338">
          <a:extLst>
            <a:ext uri="{FF2B5EF4-FFF2-40B4-BE49-F238E27FC236}">
              <a16:creationId xmlns:a16="http://schemas.microsoft.com/office/drawing/2014/main" id="{485B5EC3-0D9A-48DC-BE55-FFF670893D9D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38" name="Text Box 1338">
          <a:extLst>
            <a:ext uri="{FF2B5EF4-FFF2-40B4-BE49-F238E27FC236}">
              <a16:creationId xmlns:a16="http://schemas.microsoft.com/office/drawing/2014/main" id="{A0E5E7F8-6249-491D-9E58-F28DE6A7B7A7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39" name="Text Box 1338">
          <a:extLst>
            <a:ext uri="{FF2B5EF4-FFF2-40B4-BE49-F238E27FC236}">
              <a16:creationId xmlns:a16="http://schemas.microsoft.com/office/drawing/2014/main" id="{11F68389-AC62-41B2-9CE9-7B31D1180704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40" name="Text Box 1338">
          <a:extLst>
            <a:ext uri="{FF2B5EF4-FFF2-40B4-BE49-F238E27FC236}">
              <a16:creationId xmlns:a16="http://schemas.microsoft.com/office/drawing/2014/main" id="{0F24AA4E-B5A2-4994-B7ED-56D55CCB935C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41" name="Text Box 1338">
          <a:extLst>
            <a:ext uri="{FF2B5EF4-FFF2-40B4-BE49-F238E27FC236}">
              <a16:creationId xmlns:a16="http://schemas.microsoft.com/office/drawing/2014/main" id="{16C29D9E-19AF-42DC-9C48-6DA7C61640E3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42" name="Text Box 1338">
          <a:extLst>
            <a:ext uri="{FF2B5EF4-FFF2-40B4-BE49-F238E27FC236}">
              <a16:creationId xmlns:a16="http://schemas.microsoft.com/office/drawing/2014/main" id="{BEE7E543-CACD-47B9-AD39-60BED3D5977D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43" name="Text Box 1338">
          <a:extLst>
            <a:ext uri="{FF2B5EF4-FFF2-40B4-BE49-F238E27FC236}">
              <a16:creationId xmlns:a16="http://schemas.microsoft.com/office/drawing/2014/main" id="{C547BFFD-F94D-49B2-905F-12A8DE4EBAB5}"/>
            </a:ext>
          </a:extLst>
        </xdr:cNvPr>
        <xdr:cNvSpPr txBox="1">
          <a:spLocks noChangeArrowheads="1"/>
        </xdr:cNvSpPr>
      </xdr:nvSpPr>
      <xdr:spPr bwMode="auto">
        <a:xfrm>
          <a:off x="6267450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44" name="Text Box 1338">
          <a:extLst>
            <a:ext uri="{FF2B5EF4-FFF2-40B4-BE49-F238E27FC236}">
              <a16:creationId xmlns:a16="http://schemas.microsoft.com/office/drawing/2014/main" id="{9C15C088-2577-4418-8669-4D46A69A48A2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45" name="Text Box 1338">
          <a:extLst>
            <a:ext uri="{FF2B5EF4-FFF2-40B4-BE49-F238E27FC236}">
              <a16:creationId xmlns:a16="http://schemas.microsoft.com/office/drawing/2014/main" id="{90E3EE97-2160-46B2-8A1A-5B46CB883629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46" name="Text Box 1338">
          <a:extLst>
            <a:ext uri="{FF2B5EF4-FFF2-40B4-BE49-F238E27FC236}">
              <a16:creationId xmlns:a16="http://schemas.microsoft.com/office/drawing/2014/main" id="{8DB95E1B-D9E9-4890-A22C-BACD26E8E15A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47" name="Text Box 1338">
          <a:extLst>
            <a:ext uri="{FF2B5EF4-FFF2-40B4-BE49-F238E27FC236}">
              <a16:creationId xmlns:a16="http://schemas.microsoft.com/office/drawing/2014/main" id="{B5D7E7F6-6C90-480C-A284-CA7276B576D9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48" name="Text Box 1338">
          <a:extLst>
            <a:ext uri="{FF2B5EF4-FFF2-40B4-BE49-F238E27FC236}">
              <a16:creationId xmlns:a16="http://schemas.microsoft.com/office/drawing/2014/main" id="{B16BAEDD-8208-4AC0-BD32-62B905978191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49" name="Text Box 1338">
          <a:extLst>
            <a:ext uri="{FF2B5EF4-FFF2-40B4-BE49-F238E27FC236}">
              <a16:creationId xmlns:a16="http://schemas.microsoft.com/office/drawing/2014/main" id="{CA299E19-6E83-4BF6-8F74-0E289CA0AE4B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50" name="Text Box 1338">
          <a:extLst>
            <a:ext uri="{FF2B5EF4-FFF2-40B4-BE49-F238E27FC236}">
              <a16:creationId xmlns:a16="http://schemas.microsoft.com/office/drawing/2014/main" id="{409FC05D-1B48-49D4-B27A-E28AEB8C2D4A}"/>
            </a:ext>
          </a:extLst>
        </xdr:cNvPr>
        <xdr:cNvSpPr txBox="1">
          <a:spLocks noChangeArrowheads="1"/>
        </xdr:cNvSpPr>
      </xdr:nvSpPr>
      <xdr:spPr bwMode="auto">
        <a:xfrm>
          <a:off x="686011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51" name="Text Box 1338">
          <a:extLst>
            <a:ext uri="{FF2B5EF4-FFF2-40B4-BE49-F238E27FC236}">
              <a16:creationId xmlns:a16="http://schemas.microsoft.com/office/drawing/2014/main" id="{E3AB2477-3974-4586-B9F5-8E88D7FB3EA6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52" name="Text Box 1338">
          <a:extLst>
            <a:ext uri="{FF2B5EF4-FFF2-40B4-BE49-F238E27FC236}">
              <a16:creationId xmlns:a16="http://schemas.microsoft.com/office/drawing/2014/main" id="{93C057BF-69B3-4C64-9AE2-4C101ED85EDD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53" name="Text Box 1338">
          <a:extLst>
            <a:ext uri="{FF2B5EF4-FFF2-40B4-BE49-F238E27FC236}">
              <a16:creationId xmlns:a16="http://schemas.microsoft.com/office/drawing/2014/main" id="{91997B3C-1C17-4037-A869-C012BC1431E1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54" name="Text Box 1338">
          <a:extLst>
            <a:ext uri="{FF2B5EF4-FFF2-40B4-BE49-F238E27FC236}">
              <a16:creationId xmlns:a16="http://schemas.microsoft.com/office/drawing/2014/main" id="{AE6ABFFA-037D-4CAF-B38D-33FBC1418F1C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55" name="Text Box 1338">
          <a:extLst>
            <a:ext uri="{FF2B5EF4-FFF2-40B4-BE49-F238E27FC236}">
              <a16:creationId xmlns:a16="http://schemas.microsoft.com/office/drawing/2014/main" id="{688387C2-815E-4293-8C6B-C14896501E57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56" name="Text Box 1338">
          <a:extLst>
            <a:ext uri="{FF2B5EF4-FFF2-40B4-BE49-F238E27FC236}">
              <a16:creationId xmlns:a16="http://schemas.microsoft.com/office/drawing/2014/main" id="{089FC58F-C68B-445A-B843-5CEA8E1895B4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57" name="Text Box 1338">
          <a:extLst>
            <a:ext uri="{FF2B5EF4-FFF2-40B4-BE49-F238E27FC236}">
              <a16:creationId xmlns:a16="http://schemas.microsoft.com/office/drawing/2014/main" id="{DEE24588-1331-46FF-995A-51D6C5C83F54}"/>
            </a:ext>
          </a:extLst>
        </xdr:cNvPr>
        <xdr:cNvSpPr txBox="1">
          <a:spLocks noChangeArrowheads="1"/>
        </xdr:cNvSpPr>
      </xdr:nvSpPr>
      <xdr:spPr bwMode="auto">
        <a:xfrm>
          <a:off x="7452783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58" name="Text Box 1338">
          <a:extLst>
            <a:ext uri="{FF2B5EF4-FFF2-40B4-BE49-F238E27FC236}">
              <a16:creationId xmlns:a16="http://schemas.microsoft.com/office/drawing/2014/main" id="{FA4C128B-E184-43F1-9C8F-4A9A498DAC27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59" name="Text Box 1338">
          <a:extLst>
            <a:ext uri="{FF2B5EF4-FFF2-40B4-BE49-F238E27FC236}">
              <a16:creationId xmlns:a16="http://schemas.microsoft.com/office/drawing/2014/main" id="{DE910225-DD3C-440B-9B9B-7386229C6F0A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60" name="Text Box 1338">
          <a:extLst>
            <a:ext uri="{FF2B5EF4-FFF2-40B4-BE49-F238E27FC236}">
              <a16:creationId xmlns:a16="http://schemas.microsoft.com/office/drawing/2014/main" id="{1E9A48B7-4EA2-4A6F-95CF-0DD1562B9452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61" name="Text Box 1338">
          <a:extLst>
            <a:ext uri="{FF2B5EF4-FFF2-40B4-BE49-F238E27FC236}">
              <a16:creationId xmlns:a16="http://schemas.microsoft.com/office/drawing/2014/main" id="{9A05FCE8-5CB1-413F-B192-01AC5482DF38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62" name="Text Box 1338">
          <a:extLst>
            <a:ext uri="{FF2B5EF4-FFF2-40B4-BE49-F238E27FC236}">
              <a16:creationId xmlns:a16="http://schemas.microsoft.com/office/drawing/2014/main" id="{D6749A75-2FA0-49B6-BD3F-DF3435F7976A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63" name="Text Box 1338">
          <a:extLst>
            <a:ext uri="{FF2B5EF4-FFF2-40B4-BE49-F238E27FC236}">
              <a16:creationId xmlns:a16="http://schemas.microsoft.com/office/drawing/2014/main" id="{7C598DE7-1B99-4604-A514-D3F611CFB506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64" name="Text Box 1338">
          <a:extLst>
            <a:ext uri="{FF2B5EF4-FFF2-40B4-BE49-F238E27FC236}">
              <a16:creationId xmlns:a16="http://schemas.microsoft.com/office/drawing/2014/main" id="{29FD556F-5F15-4C16-BBF1-B8695DB7E5AE}"/>
            </a:ext>
          </a:extLst>
        </xdr:cNvPr>
        <xdr:cNvSpPr txBox="1">
          <a:spLocks noChangeArrowheads="1"/>
        </xdr:cNvSpPr>
      </xdr:nvSpPr>
      <xdr:spPr bwMode="auto">
        <a:xfrm>
          <a:off x="8034867" y="11292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65" name="Text Box 1338">
          <a:extLst>
            <a:ext uri="{FF2B5EF4-FFF2-40B4-BE49-F238E27FC236}">
              <a16:creationId xmlns:a16="http://schemas.microsoft.com/office/drawing/2014/main" id="{A8F9984F-174A-4CEC-99A0-DFFB52992B77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66" name="Text Box 1338">
          <a:extLst>
            <a:ext uri="{FF2B5EF4-FFF2-40B4-BE49-F238E27FC236}">
              <a16:creationId xmlns:a16="http://schemas.microsoft.com/office/drawing/2014/main" id="{ADED27CC-EC91-48A9-A620-85BD64CF16C8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67" name="Text Box 1338">
          <a:extLst>
            <a:ext uri="{FF2B5EF4-FFF2-40B4-BE49-F238E27FC236}">
              <a16:creationId xmlns:a16="http://schemas.microsoft.com/office/drawing/2014/main" id="{C9EE48FC-662C-4A1C-8535-E82169793688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68" name="Text Box 1338">
          <a:extLst>
            <a:ext uri="{FF2B5EF4-FFF2-40B4-BE49-F238E27FC236}">
              <a16:creationId xmlns:a16="http://schemas.microsoft.com/office/drawing/2014/main" id="{897304ED-B88B-4943-9DB3-BECCB5F79991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69" name="Text Box 1338">
          <a:extLst>
            <a:ext uri="{FF2B5EF4-FFF2-40B4-BE49-F238E27FC236}">
              <a16:creationId xmlns:a16="http://schemas.microsoft.com/office/drawing/2014/main" id="{492AC39D-7A83-48DB-8577-1947A0962C07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70" name="Text Box 1338">
          <a:extLst>
            <a:ext uri="{FF2B5EF4-FFF2-40B4-BE49-F238E27FC236}">
              <a16:creationId xmlns:a16="http://schemas.microsoft.com/office/drawing/2014/main" id="{50371EA2-BB1B-4925-8AFC-A3307C2A62C5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71" name="Text Box 1338">
          <a:extLst>
            <a:ext uri="{FF2B5EF4-FFF2-40B4-BE49-F238E27FC236}">
              <a16:creationId xmlns:a16="http://schemas.microsoft.com/office/drawing/2014/main" id="{029F8108-81CA-40EF-96FF-3DDF221BD91F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72" name="Text Box 1338">
          <a:extLst>
            <a:ext uri="{FF2B5EF4-FFF2-40B4-BE49-F238E27FC236}">
              <a16:creationId xmlns:a16="http://schemas.microsoft.com/office/drawing/2014/main" id="{416B602C-9099-467D-9103-E42F04C4E005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73" name="Text Box 1338">
          <a:extLst>
            <a:ext uri="{FF2B5EF4-FFF2-40B4-BE49-F238E27FC236}">
              <a16:creationId xmlns:a16="http://schemas.microsoft.com/office/drawing/2014/main" id="{96B498B1-7E61-45D8-8D43-B0E2D1A2A49F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74" name="Text Box 1338">
          <a:extLst>
            <a:ext uri="{FF2B5EF4-FFF2-40B4-BE49-F238E27FC236}">
              <a16:creationId xmlns:a16="http://schemas.microsoft.com/office/drawing/2014/main" id="{631BE177-351D-4CC2-821A-8DB2792A106F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75" name="Text Box 1338">
          <a:extLst>
            <a:ext uri="{FF2B5EF4-FFF2-40B4-BE49-F238E27FC236}">
              <a16:creationId xmlns:a16="http://schemas.microsoft.com/office/drawing/2014/main" id="{1CF90CFF-7B92-4670-A127-3192B649E156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976" name="Text Box 1338">
          <a:extLst>
            <a:ext uri="{FF2B5EF4-FFF2-40B4-BE49-F238E27FC236}">
              <a16:creationId xmlns:a16="http://schemas.microsoft.com/office/drawing/2014/main" id="{2BBDFA15-991B-4A1A-B2D7-D802CC040C86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977" name="Text Box 1338">
          <a:extLst>
            <a:ext uri="{FF2B5EF4-FFF2-40B4-BE49-F238E27FC236}">
              <a16:creationId xmlns:a16="http://schemas.microsoft.com/office/drawing/2014/main" id="{1CD94842-EA9E-4949-B154-CC67C9D511D8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978" name="Text Box 1338">
          <a:extLst>
            <a:ext uri="{FF2B5EF4-FFF2-40B4-BE49-F238E27FC236}">
              <a16:creationId xmlns:a16="http://schemas.microsoft.com/office/drawing/2014/main" id="{B595DD39-61BB-4BED-A0C1-9C0010E8120C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79" name="Text Box 1338">
          <a:extLst>
            <a:ext uri="{FF2B5EF4-FFF2-40B4-BE49-F238E27FC236}">
              <a16:creationId xmlns:a16="http://schemas.microsoft.com/office/drawing/2014/main" id="{6295723E-FD30-4BC3-A8D9-961CE6A4E4F3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80" name="Text Box 1338">
          <a:extLst>
            <a:ext uri="{FF2B5EF4-FFF2-40B4-BE49-F238E27FC236}">
              <a16:creationId xmlns:a16="http://schemas.microsoft.com/office/drawing/2014/main" id="{EC83EF6E-9DE2-433B-AED7-B01EE26A8160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81" name="Text Box 1338">
          <a:extLst>
            <a:ext uri="{FF2B5EF4-FFF2-40B4-BE49-F238E27FC236}">
              <a16:creationId xmlns:a16="http://schemas.microsoft.com/office/drawing/2014/main" id="{BA0B3172-DD28-45BD-A88F-1E21637F01C8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82" name="Text Box 1338">
          <a:extLst>
            <a:ext uri="{FF2B5EF4-FFF2-40B4-BE49-F238E27FC236}">
              <a16:creationId xmlns:a16="http://schemas.microsoft.com/office/drawing/2014/main" id="{42DC6DC7-24CC-43C0-8434-3BA01C2A94AC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983" name="Text Box 1338">
          <a:extLst>
            <a:ext uri="{FF2B5EF4-FFF2-40B4-BE49-F238E27FC236}">
              <a16:creationId xmlns:a16="http://schemas.microsoft.com/office/drawing/2014/main" id="{E2A1377C-507E-4FED-B7CC-CA031C016B0E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984" name="Text Box 1338">
          <a:extLst>
            <a:ext uri="{FF2B5EF4-FFF2-40B4-BE49-F238E27FC236}">
              <a16:creationId xmlns:a16="http://schemas.microsoft.com/office/drawing/2014/main" id="{209BC852-76B8-4AB8-BDAC-77705B187E97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985" name="Text Box 1338">
          <a:extLst>
            <a:ext uri="{FF2B5EF4-FFF2-40B4-BE49-F238E27FC236}">
              <a16:creationId xmlns:a16="http://schemas.microsoft.com/office/drawing/2014/main" id="{3287F23B-BC94-4C29-9F50-E3368B1ACA16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86" name="Text Box 1338">
          <a:extLst>
            <a:ext uri="{FF2B5EF4-FFF2-40B4-BE49-F238E27FC236}">
              <a16:creationId xmlns:a16="http://schemas.microsoft.com/office/drawing/2014/main" id="{3929F5DF-367B-4313-A5DD-4BF8AF64E29C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87" name="Text Box 1338">
          <a:extLst>
            <a:ext uri="{FF2B5EF4-FFF2-40B4-BE49-F238E27FC236}">
              <a16:creationId xmlns:a16="http://schemas.microsoft.com/office/drawing/2014/main" id="{1F7BE0B6-21A4-411D-BCF3-EFB86BAF3363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88" name="Text Box 1338">
          <a:extLst>
            <a:ext uri="{FF2B5EF4-FFF2-40B4-BE49-F238E27FC236}">
              <a16:creationId xmlns:a16="http://schemas.microsoft.com/office/drawing/2014/main" id="{E2ECA2A8-1282-45B0-BA92-39748467AC2C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89" name="Text Box 1338">
          <a:extLst>
            <a:ext uri="{FF2B5EF4-FFF2-40B4-BE49-F238E27FC236}">
              <a16:creationId xmlns:a16="http://schemas.microsoft.com/office/drawing/2014/main" id="{47F8CBAF-980B-4BBB-8DC3-E2AC756BC293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990" name="Text Box 1338">
          <a:extLst>
            <a:ext uri="{FF2B5EF4-FFF2-40B4-BE49-F238E27FC236}">
              <a16:creationId xmlns:a16="http://schemas.microsoft.com/office/drawing/2014/main" id="{99AA77D5-01A2-4923-B2E8-A2AD2632F9BB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991" name="Text Box 1338">
          <a:extLst>
            <a:ext uri="{FF2B5EF4-FFF2-40B4-BE49-F238E27FC236}">
              <a16:creationId xmlns:a16="http://schemas.microsoft.com/office/drawing/2014/main" id="{6A0033D9-B638-4BB2-B262-D90AC6D355F2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992" name="Text Box 1338">
          <a:extLst>
            <a:ext uri="{FF2B5EF4-FFF2-40B4-BE49-F238E27FC236}">
              <a16:creationId xmlns:a16="http://schemas.microsoft.com/office/drawing/2014/main" id="{EFA98248-7E40-477A-8344-FB399B13FB2D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93" name="Text Box 1338">
          <a:extLst>
            <a:ext uri="{FF2B5EF4-FFF2-40B4-BE49-F238E27FC236}">
              <a16:creationId xmlns:a16="http://schemas.microsoft.com/office/drawing/2014/main" id="{1D91B80D-DDDF-4A92-BD90-E38EC4BCE28D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94" name="Text Box 1338">
          <a:extLst>
            <a:ext uri="{FF2B5EF4-FFF2-40B4-BE49-F238E27FC236}">
              <a16:creationId xmlns:a16="http://schemas.microsoft.com/office/drawing/2014/main" id="{0AE2DE40-1089-43A0-9479-8488366FD61E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95" name="Text Box 1338">
          <a:extLst>
            <a:ext uri="{FF2B5EF4-FFF2-40B4-BE49-F238E27FC236}">
              <a16:creationId xmlns:a16="http://schemas.microsoft.com/office/drawing/2014/main" id="{6B8157A8-9E88-42D6-A324-2C02CA1C68D2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96" name="Text Box 1338">
          <a:extLst>
            <a:ext uri="{FF2B5EF4-FFF2-40B4-BE49-F238E27FC236}">
              <a16:creationId xmlns:a16="http://schemas.microsoft.com/office/drawing/2014/main" id="{47F423BB-AF0B-4075-9514-4D0DB1A73CDF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997" name="Text Box 1338">
          <a:extLst>
            <a:ext uri="{FF2B5EF4-FFF2-40B4-BE49-F238E27FC236}">
              <a16:creationId xmlns:a16="http://schemas.microsoft.com/office/drawing/2014/main" id="{00A2F7A6-EB55-40F9-8921-2AC2D6D8DB89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998" name="Text Box 1338">
          <a:extLst>
            <a:ext uri="{FF2B5EF4-FFF2-40B4-BE49-F238E27FC236}">
              <a16:creationId xmlns:a16="http://schemas.microsoft.com/office/drawing/2014/main" id="{5AE1FC82-F3B6-4674-98AD-21CC2914FEFB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999" name="Text Box 1338">
          <a:extLst>
            <a:ext uri="{FF2B5EF4-FFF2-40B4-BE49-F238E27FC236}">
              <a16:creationId xmlns:a16="http://schemas.microsoft.com/office/drawing/2014/main" id="{6DE23EFA-E25D-4C8B-9CE1-E75362698C31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1000" name="Text Box 1338">
          <a:extLst>
            <a:ext uri="{FF2B5EF4-FFF2-40B4-BE49-F238E27FC236}">
              <a16:creationId xmlns:a16="http://schemas.microsoft.com/office/drawing/2014/main" id="{8C1A187B-8F19-4546-AEB5-1F32C1E0CF5F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01" name="Text Box 1338">
          <a:extLst>
            <a:ext uri="{FF2B5EF4-FFF2-40B4-BE49-F238E27FC236}">
              <a16:creationId xmlns:a16="http://schemas.microsoft.com/office/drawing/2014/main" id="{39E071E8-9492-4244-BDDE-4A1FDB1351C1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1002" name="Text Box 1338">
          <a:extLst>
            <a:ext uri="{FF2B5EF4-FFF2-40B4-BE49-F238E27FC236}">
              <a16:creationId xmlns:a16="http://schemas.microsoft.com/office/drawing/2014/main" id="{ED0BD04F-EAEB-48AB-9DFF-349B4F2B89FB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03" name="Text Box 1338">
          <a:extLst>
            <a:ext uri="{FF2B5EF4-FFF2-40B4-BE49-F238E27FC236}">
              <a16:creationId xmlns:a16="http://schemas.microsoft.com/office/drawing/2014/main" id="{D9A4702B-74BA-4749-A588-1B939B13904F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1004" name="Text Box 1338">
          <a:extLst>
            <a:ext uri="{FF2B5EF4-FFF2-40B4-BE49-F238E27FC236}">
              <a16:creationId xmlns:a16="http://schemas.microsoft.com/office/drawing/2014/main" id="{29FA327C-AAE3-4340-BAF6-153E64E395FB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1005" name="Text Box 1338">
          <a:extLst>
            <a:ext uri="{FF2B5EF4-FFF2-40B4-BE49-F238E27FC236}">
              <a16:creationId xmlns:a16="http://schemas.microsoft.com/office/drawing/2014/main" id="{1E5DA6FE-6CC1-4A66-8939-0EEC9DA86F04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06" name="Text Box 1338">
          <a:extLst>
            <a:ext uri="{FF2B5EF4-FFF2-40B4-BE49-F238E27FC236}">
              <a16:creationId xmlns:a16="http://schemas.microsoft.com/office/drawing/2014/main" id="{B7E1A122-5D30-4530-90CF-10012168EC6B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1007" name="Text Box 1338">
          <a:extLst>
            <a:ext uri="{FF2B5EF4-FFF2-40B4-BE49-F238E27FC236}">
              <a16:creationId xmlns:a16="http://schemas.microsoft.com/office/drawing/2014/main" id="{5BEFD717-3C11-410B-A67B-0ADAD12445B6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08" name="Text Box 1338">
          <a:extLst>
            <a:ext uri="{FF2B5EF4-FFF2-40B4-BE49-F238E27FC236}">
              <a16:creationId xmlns:a16="http://schemas.microsoft.com/office/drawing/2014/main" id="{0C428986-ED11-4815-A8A0-C37D0E9C6C76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1009" name="Text Box 1338">
          <a:extLst>
            <a:ext uri="{FF2B5EF4-FFF2-40B4-BE49-F238E27FC236}">
              <a16:creationId xmlns:a16="http://schemas.microsoft.com/office/drawing/2014/main" id="{F1103577-1524-4A73-94D7-CED00D6869C0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10" name="Text Box 1338">
          <a:extLst>
            <a:ext uri="{FF2B5EF4-FFF2-40B4-BE49-F238E27FC236}">
              <a16:creationId xmlns:a16="http://schemas.microsoft.com/office/drawing/2014/main" id="{116F465D-EDF3-416F-BE7F-A4893D9F66AA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1011" name="Text Box 1338">
          <a:extLst>
            <a:ext uri="{FF2B5EF4-FFF2-40B4-BE49-F238E27FC236}">
              <a16:creationId xmlns:a16="http://schemas.microsoft.com/office/drawing/2014/main" id="{EF7ED44A-95C9-497B-A066-1D7768E7C9A3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1012" name="Text Box 1338">
          <a:extLst>
            <a:ext uri="{FF2B5EF4-FFF2-40B4-BE49-F238E27FC236}">
              <a16:creationId xmlns:a16="http://schemas.microsoft.com/office/drawing/2014/main" id="{E52C40B9-997C-4B06-809D-5C2215C28C5B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13" name="Text Box 1338">
          <a:extLst>
            <a:ext uri="{FF2B5EF4-FFF2-40B4-BE49-F238E27FC236}">
              <a16:creationId xmlns:a16="http://schemas.microsoft.com/office/drawing/2014/main" id="{64287B8E-F312-44CC-A0A3-1B0C0BC94072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1014" name="Text Box 1338">
          <a:extLst>
            <a:ext uri="{FF2B5EF4-FFF2-40B4-BE49-F238E27FC236}">
              <a16:creationId xmlns:a16="http://schemas.microsoft.com/office/drawing/2014/main" id="{A609E928-E84C-4B49-90DF-DC5755191A4D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1015" name="Text Box 1338">
          <a:extLst>
            <a:ext uri="{FF2B5EF4-FFF2-40B4-BE49-F238E27FC236}">
              <a16:creationId xmlns:a16="http://schemas.microsoft.com/office/drawing/2014/main" id="{90D57795-C1A9-4BC3-B405-8D4D32E05195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1016" name="Text Box 1338">
          <a:extLst>
            <a:ext uri="{FF2B5EF4-FFF2-40B4-BE49-F238E27FC236}">
              <a16:creationId xmlns:a16="http://schemas.microsoft.com/office/drawing/2014/main" id="{65D71D0E-1FDF-4ED0-BBAE-2A210BCA5CC6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1017" name="Text Box 1338">
          <a:extLst>
            <a:ext uri="{FF2B5EF4-FFF2-40B4-BE49-F238E27FC236}">
              <a16:creationId xmlns:a16="http://schemas.microsoft.com/office/drawing/2014/main" id="{AF29869C-C67A-4592-8CC5-6933CF2BD02A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1018" name="Text Box 1338">
          <a:extLst>
            <a:ext uri="{FF2B5EF4-FFF2-40B4-BE49-F238E27FC236}">
              <a16:creationId xmlns:a16="http://schemas.microsoft.com/office/drawing/2014/main" id="{F1AD4492-E7AE-476F-AC31-10C1A027428D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1019" name="Text Box 1338">
          <a:extLst>
            <a:ext uri="{FF2B5EF4-FFF2-40B4-BE49-F238E27FC236}">
              <a16:creationId xmlns:a16="http://schemas.microsoft.com/office/drawing/2014/main" id="{4095075C-E4A7-4E39-B975-295EE2B6CF33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1020" name="Text Box 1338">
          <a:extLst>
            <a:ext uri="{FF2B5EF4-FFF2-40B4-BE49-F238E27FC236}">
              <a16:creationId xmlns:a16="http://schemas.microsoft.com/office/drawing/2014/main" id="{5B40741C-B528-451C-A5E6-40ABE12EC4EE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1021" name="Text Box 1338">
          <a:extLst>
            <a:ext uri="{FF2B5EF4-FFF2-40B4-BE49-F238E27FC236}">
              <a16:creationId xmlns:a16="http://schemas.microsoft.com/office/drawing/2014/main" id="{0CF6795C-20BD-4B5C-807D-E56B87051A7B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1022" name="Text Box 1338">
          <a:extLst>
            <a:ext uri="{FF2B5EF4-FFF2-40B4-BE49-F238E27FC236}">
              <a16:creationId xmlns:a16="http://schemas.microsoft.com/office/drawing/2014/main" id="{649DEC76-B187-4B24-8B1E-7ED1FA88119F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1023" name="Text Box 1338">
          <a:extLst>
            <a:ext uri="{FF2B5EF4-FFF2-40B4-BE49-F238E27FC236}">
              <a16:creationId xmlns:a16="http://schemas.microsoft.com/office/drawing/2014/main" id="{FF898C13-F7D2-4BE6-9939-0FBC7CD33322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1024" name="Text Box 1338">
          <a:extLst>
            <a:ext uri="{FF2B5EF4-FFF2-40B4-BE49-F238E27FC236}">
              <a16:creationId xmlns:a16="http://schemas.microsoft.com/office/drawing/2014/main" id="{7CCD1040-DD2B-43E3-9C45-2DB3CA9333E2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551"/>
    <xdr:sp macro="" textlink="">
      <xdr:nvSpPr>
        <xdr:cNvPr id="1025" name="Text Box 1338">
          <a:extLst>
            <a:ext uri="{FF2B5EF4-FFF2-40B4-BE49-F238E27FC236}">
              <a16:creationId xmlns:a16="http://schemas.microsoft.com/office/drawing/2014/main" id="{8CB944D5-CBE4-40C9-B349-2A80B938B4AF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2" cy="345032"/>
    <xdr:sp macro="" textlink="">
      <xdr:nvSpPr>
        <xdr:cNvPr id="1026" name="Text Box 1338">
          <a:extLst>
            <a:ext uri="{FF2B5EF4-FFF2-40B4-BE49-F238E27FC236}">
              <a16:creationId xmlns:a16="http://schemas.microsoft.com/office/drawing/2014/main" id="{40431E72-E58C-4104-A9FE-C5285DBCA807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18531" cy="342159"/>
    <xdr:sp macro="" textlink="">
      <xdr:nvSpPr>
        <xdr:cNvPr id="1027" name="Text Box 1338">
          <a:extLst>
            <a:ext uri="{FF2B5EF4-FFF2-40B4-BE49-F238E27FC236}">
              <a16:creationId xmlns:a16="http://schemas.microsoft.com/office/drawing/2014/main" id="{2FDDAABF-A55E-4EA0-AF3D-B963FAFC9D39}"/>
            </a:ext>
          </a:extLst>
        </xdr:cNvPr>
        <xdr:cNvSpPr txBox="1">
          <a:spLocks noChangeArrowheads="1"/>
        </xdr:cNvSpPr>
      </xdr:nvSpPr>
      <xdr:spPr bwMode="auto">
        <a:xfrm>
          <a:off x="6267450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1028" name="Text Box 1338">
          <a:extLst>
            <a:ext uri="{FF2B5EF4-FFF2-40B4-BE49-F238E27FC236}">
              <a16:creationId xmlns:a16="http://schemas.microsoft.com/office/drawing/2014/main" id="{AE3AA34B-4FBA-42C4-8425-EA3D42E46954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29" name="Text Box 1338">
          <a:extLst>
            <a:ext uri="{FF2B5EF4-FFF2-40B4-BE49-F238E27FC236}">
              <a16:creationId xmlns:a16="http://schemas.microsoft.com/office/drawing/2014/main" id="{E9CAB61E-940E-47BC-A9A6-E1E1E61BFEE4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1030" name="Text Box 1338">
          <a:extLst>
            <a:ext uri="{FF2B5EF4-FFF2-40B4-BE49-F238E27FC236}">
              <a16:creationId xmlns:a16="http://schemas.microsoft.com/office/drawing/2014/main" id="{A8A107B5-A986-445A-A3B3-3B9D85DD5873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31" name="Text Box 1338">
          <a:extLst>
            <a:ext uri="{FF2B5EF4-FFF2-40B4-BE49-F238E27FC236}">
              <a16:creationId xmlns:a16="http://schemas.microsoft.com/office/drawing/2014/main" id="{E5201A59-2018-4463-A651-F8880364AEA9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551"/>
    <xdr:sp macro="" textlink="">
      <xdr:nvSpPr>
        <xdr:cNvPr id="1032" name="Text Box 1338">
          <a:extLst>
            <a:ext uri="{FF2B5EF4-FFF2-40B4-BE49-F238E27FC236}">
              <a16:creationId xmlns:a16="http://schemas.microsoft.com/office/drawing/2014/main" id="{2FEB04E4-B1B2-45BB-99AB-CC504154BA90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2" cy="345032"/>
    <xdr:sp macro="" textlink="">
      <xdr:nvSpPr>
        <xdr:cNvPr id="1033" name="Text Box 1338">
          <a:extLst>
            <a:ext uri="{FF2B5EF4-FFF2-40B4-BE49-F238E27FC236}">
              <a16:creationId xmlns:a16="http://schemas.microsoft.com/office/drawing/2014/main" id="{6561FF94-5606-45B7-9B9D-6637B4738DF6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7</xdr:col>
      <xdr:colOff>171450</xdr:colOff>
      <xdr:row>23</xdr:row>
      <xdr:rowOff>0</xdr:rowOff>
    </xdr:from>
    <xdr:ext cx="18531" cy="342159"/>
    <xdr:sp macro="" textlink="">
      <xdr:nvSpPr>
        <xdr:cNvPr id="1034" name="Text Box 1338">
          <a:extLst>
            <a:ext uri="{FF2B5EF4-FFF2-40B4-BE49-F238E27FC236}">
              <a16:creationId xmlns:a16="http://schemas.microsoft.com/office/drawing/2014/main" id="{217AD118-458D-4812-9752-2151B3A3A96A}"/>
            </a:ext>
          </a:extLst>
        </xdr:cNvPr>
        <xdr:cNvSpPr txBox="1">
          <a:spLocks noChangeArrowheads="1"/>
        </xdr:cNvSpPr>
      </xdr:nvSpPr>
      <xdr:spPr bwMode="auto">
        <a:xfrm>
          <a:off x="686011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1035" name="Text Box 1338">
          <a:extLst>
            <a:ext uri="{FF2B5EF4-FFF2-40B4-BE49-F238E27FC236}">
              <a16:creationId xmlns:a16="http://schemas.microsoft.com/office/drawing/2014/main" id="{4819E69A-E044-42A0-88F5-04DC4D4E130B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36" name="Text Box 1338">
          <a:extLst>
            <a:ext uri="{FF2B5EF4-FFF2-40B4-BE49-F238E27FC236}">
              <a16:creationId xmlns:a16="http://schemas.microsoft.com/office/drawing/2014/main" id="{C3E817FD-7608-4B7E-8FFA-F1EAD51D4709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1037" name="Text Box 1338">
          <a:extLst>
            <a:ext uri="{FF2B5EF4-FFF2-40B4-BE49-F238E27FC236}">
              <a16:creationId xmlns:a16="http://schemas.microsoft.com/office/drawing/2014/main" id="{7095BEAC-7F6D-4359-B593-3A39E19A99E0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38" name="Text Box 1338">
          <a:extLst>
            <a:ext uri="{FF2B5EF4-FFF2-40B4-BE49-F238E27FC236}">
              <a16:creationId xmlns:a16="http://schemas.microsoft.com/office/drawing/2014/main" id="{74040EEF-16E7-432F-874D-EC3633067198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551"/>
    <xdr:sp macro="" textlink="">
      <xdr:nvSpPr>
        <xdr:cNvPr id="1039" name="Text Box 1338">
          <a:extLst>
            <a:ext uri="{FF2B5EF4-FFF2-40B4-BE49-F238E27FC236}">
              <a16:creationId xmlns:a16="http://schemas.microsoft.com/office/drawing/2014/main" id="{728AB709-6A1E-4797-A724-ECD3C7353D47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2" cy="345032"/>
    <xdr:sp macro="" textlink="">
      <xdr:nvSpPr>
        <xdr:cNvPr id="1040" name="Text Box 1338">
          <a:extLst>
            <a:ext uri="{FF2B5EF4-FFF2-40B4-BE49-F238E27FC236}">
              <a16:creationId xmlns:a16="http://schemas.microsoft.com/office/drawing/2014/main" id="{2E31A872-0670-4D7E-AECA-1CD0E76FA783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8</xdr:col>
      <xdr:colOff>171450</xdr:colOff>
      <xdr:row>23</xdr:row>
      <xdr:rowOff>0</xdr:rowOff>
    </xdr:from>
    <xdr:ext cx="18531" cy="342159"/>
    <xdr:sp macro="" textlink="">
      <xdr:nvSpPr>
        <xdr:cNvPr id="1041" name="Text Box 1338">
          <a:extLst>
            <a:ext uri="{FF2B5EF4-FFF2-40B4-BE49-F238E27FC236}">
              <a16:creationId xmlns:a16="http://schemas.microsoft.com/office/drawing/2014/main" id="{247DF728-E6A8-40E4-A133-75F9B44F578F}"/>
            </a:ext>
          </a:extLst>
        </xdr:cNvPr>
        <xdr:cNvSpPr txBox="1">
          <a:spLocks noChangeArrowheads="1"/>
        </xdr:cNvSpPr>
      </xdr:nvSpPr>
      <xdr:spPr bwMode="auto">
        <a:xfrm>
          <a:off x="7452783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1042" name="Text Box 1338">
          <a:extLst>
            <a:ext uri="{FF2B5EF4-FFF2-40B4-BE49-F238E27FC236}">
              <a16:creationId xmlns:a16="http://schemas.microsoft.com/office/drawing/2014/main" id="{CF801CA8-3200-4E27-A1AD-4C20B12DDFBB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1043" name="Text Box 1338">
          <a:extLst>
            <a:ext uri="{FF2B5EF4-FFF2-40B4-BE49-F238E27FC236}">
              <a16:creationId xmlns:a16="http://schemas.microsoft.com/office/drawing/2014/main" id="{6608BAA8-8DE4-4326-9DFE-82DD9EC59EED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1044" name="Text Box 1338">
          <a:extLst>
            <a:ext uri="{FF2B5EF4-FFF2-40B4-BE49-F238E27FC236}">
              <a16:creationId xmlns:a16="http://schemas.microsoft.com/office/drawing/2014/main" id="{6810F9F1-B57E-4742-B85E-589CD6DF3AAC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551"/>
    <xdr:sp macro="" textlink="">
      <xdr:nvSpPr>
        <xdr:cNvPr id="1045" name="Text Box 1338">
          <a:extLst>
            <a:ext uri="{FF2B5EF4-FFF2-40B4-BE49-F238E27FC236}">
              <a16:creationId xmlns:a16="http://schemas.microsoft.com/office/drawing/2014/main" id="{CF8A1835-9B39-48CD-8E62-81CD099FC944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2" cy="345032"/>
    <xdr:sp macro="" textlink="">
      <xdr:nvSpPr>
        <xdr:cNvPr id="1046" name="Text Box 1338">
          <a:extLst>
            <a:ext uri="{FF2B5EF4-FFF2-40B4-BE49-F238E27FC236}">
              <a16:creationId xmlns:a16="http://schemas.microsoft.com/office/drawing/2014/main" id="{5E328093-F66E-4451-912B-8645E2B587CC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2" cy="345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  <xdr:oneCellAnchor>
    <xdr:from>
      <xdr:col>9</xdr:col>
      <xdr:colOff>171450</xdr:colOff>
      <xdr:row>23</xdr:row>
      <xdr:rowOff>0</xdr:rowOff>
    </xdr:from>
    <xdr:ext cx="18531" cy="342159"/>
    <xdr:sp macro="" textlink="">
      <xdr:nvSpPr>
        <xdr:cNvPr id="1047" name="Text Box 1338">
          <a:extLst>
            <a:ext uri="{FF2B5EF4-FFF2-40B4-BE49-F238E27FC236}">
              <a16:creationId xmlns:a16="http://schemas.microsoft.com/office/drawing/2014/main" id="{9C9A7EA8-1E93-4611-A3B9-8FE966D974EB}"/>
            </a:ext>
          </a:extLst>
        </xdr:cNvPr>
        <xdr:cNvSpPr txBox="1">
          <a:spLocks noChangeArrowheads="1"/>
        </xdr:cNvSpPr>
      </xdr:nvSpPr>
      <xdr:spPr bwMode="auto">
        <a:xfrm>
          <a:off x="8034867" y="13070417"/>
          <a:ext cx="18531" cy="342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  <a:p>
          <a:pPr algn="l" rtl="1">
            <a:defRPr sz="1000"/>
          </a:pPr>
          <a:endParaRPr lang="th-TH" sz="1000" b="0" i="0" strike="noStrike">
            <a:solidFill>
              <a:srgbClr val="000000"/>
            </a:solidFill>
            <a:latin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99"/>
  </sheetPr>
  <dimension ref="A1:O931"/>
  <sheetViews>
    <sheetView view="pageBreakPreview" zoomScale="80" zoomScaleNormal="100" zoomScaleSheetLayoutView="80" workbookViewId="0">
      <selection activeCell="A3" sqref="A3"/>
    </sheetView>
  </sheetViews>
  <sheetFormatPr defaultColWidth="12.5703125" defaultRowHeight="15" customHeight="1" x14ac:dyDescent="0.25"/>
  <cols>
    <col min="1" max="1" width="65.140625" style="2" customWidth="1"/>
    <col min="2" max="5" width="8.42578125" style="2" customWidth="1"/>
    <col min="6" max="6" width="10.85546875" style="85" customWidth="1"/>
    <col min="7" max="10" width="8.42578125" style="2" customWidth="1"/>
    <col min="11" max="11" width="11.85546875" style="85" customWidth="1"/>
    <col min="12" max="12" width="9.85546875" style="286" customWidth="1"/>
    <col min="13" max="13" width="45.140625" style="277" customWidth="1"/>
    <col min="14" max="14" width="17.5703125" style="2" customWidth="1"/>
    <col min="15" max="15" width="8" style="2" customWidth="1"/>
    <col min="16" max="16384" width="12.5703125" style="2"/>
  </cols>
  <sheetData>
    <row r="1" spans="1:15" ht="21" customHeight="1" x14ac:dyDescent="0.35">
      <c r="A1" s="638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3"/>
    </row>
    <row r="2" spans="1:15" ht="22.5" customHeight="1" x14ac:dyDescent="0.35">
      <c r="A2" s="640" t="s">
        <v>373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3"/>
    </row>
    <row r="3" spans="1:15" ht="22.5" customHeight="1" x14ac:dyDescent="0.35">
      <c r="A3" s="295" t="s">
        <v>564</v>
      </c>
      <c r="B3" s="273"/>
      <c r="C3" s="273"/>
      <c r="D3" s="273"/>
      <c r="E3" s="273"/>
      <c r="F3" s="288"/>
      <c r="G3" s="273"/>
      <c r="H3" s="273"/>
      <c r="I3" s="273"/>
      <c r="J3" s="273"/>
      <c r="K3" s="288"/>
      <c r="L3" s="61"/>
      <c r="M3" s="272"/>
      <c r="N3" s="28"/>
      <c r="O3" s="3"/>
    </row>
    <row r="4" spans="1:15" ht="22.5" customHeight="1" x14ac:dyDescent="0.35">
      <c r="A4" s="295" t="s">
        <v>21</v>
      </c>
      <c r="B4" s="289"/>
      <c r="C4" s="289"/>
      <c r="D4" s="289"/>
      <c r="E4" s="289"/>
      <c r="F4" s="288"/>
      <c r="G4" s="289"/>
      <c r="H4" s="289"/>
      <c r="I4" s="289"/>
      <c r="J4" s="289"/>
      <c r="K4" s="288"/>
      <c r="L4" s="287"/>
      <c r="M4" s="273"/>
      <c r="N4" s="28"/>
      <c r="O4" s="3"/>
    </row>
    <row r="5" spans="1:15" ht="22.5" customHeight="1" x14ac:dyDescent="0.35">
      <c r="A5" s="289" t="s">
        <v>22</v>
      </c>
      <c r="B5" s="277"/>
      <c r="C5" s="277"/>
      <c r="D5" s="273"/>
      <c r="E5" s="273"/>
      <c r="F5" s="288"/>
      <c r="G5" s="273"/>
      <c r="H5" s="273"/>
      <c r="I5" s="273"/>
      <c r="J5" s="273"/>
      <c r="K5" s="288"/>
      <c r="L5" s="61" t="s">
        <v>1</v>
      </c>
      <c r="M5" s="273"/>
      <c r="N5" s="28"/>
      <c r="O5" s="3"/>
    </row>
    <row r="6" spans="1:15" ht="22.5" customHeight="1" x14ac:dyDescent="0.35">
      <c r="A6" s="298" t="s">
        <v>23</v>
      </c>
      <c r="B6" s="273"/>
      <c r="C6" s="273"/>
      <c r="D6" s="273"/>
      <c r="E6" s="273"/>
      <c r="F6" s="288"/>
      <c r="G6" s="273"/>
      <c r="H6" s="273"/>
      <c r="I6" s="273"/>
      <c r="J6" s="273"/>
      <c r="K6" s="288"/>
      <c r="L6" s="61"/>
      <c r="M6" s="273"/>
      <c r="N6" s="28"/>
      <c r="O6" s="3"/>
    </row>
    <row r="7" spans="1:15" ht="37.5" customHeight="1" x14ac:dyDescent="0.3">
      <c r="A7" s="664" t="s">
        <v>2</v>
      </c>
      <c r="B7" s="667" t="s">
        <v>375</v>
      </c>
      <c r="C7" s="643"/>
      <c r="D7" s="643"/>
      <c r="E7" s="643"/>
      <c r="F7" s="689"/>
      <c r="G7" s="642" t="s">
        <v>572</v>
      </c>
      <c r="H7" s="643"/>
      <c r="I7" s="643"/>
      <c r="J7" s="643"/>
      <c r="K7" s="644"/>
      <c r="L7" s="645" t="s">
        <v>3</v>
      </c>
      <c r="M7" s="648" t="s">
        <v>408</v>
      </c>
      <c r="N7" s="645" t="s">
        <v>4</v>
      </c>
      <c r="O7" s="8"/>
    </row>
    <row r="8" spans="1:15" ht="18" customHeight="1" x14ac:dyDescent="0.3">
      <c r="A8" s="665"/>
      <c r="B8" s="653" t="s">
        <v>5</v>
      </c>
      <c r="C8" s="653" t="s">
        <v>6</v>
      </c>
      <c r="D8" s="653" t="s">
        <v>7</v>
      </c>
      <c r="E8" s="653" t="s">
        <v>8</v>
      </c>
      <c r="F8" s="668" t="s">
        <v>9</v>
      </c>
      <c r="G8" s="655" t="s">
        <v>5</v>
      </c>
      <c r="H8" s="653" t="s">
        <v>6</v>
      </c>
      <c r="I8" s="653" t="s">
        <v>7</v>
      </c>
      <c r="J8" s="653" t="s">
        <v>8</v>
      </c>
      <c r="K8" s="662" t="s">
        <v>9</v>
      </c>
      <c r="L8" s="646"/>
      <c r="M8" s="649"/>
      <c r="N8" s="651"/>
      <c r="O8" s="8"/>
    </row>
    <row r="9" spans="1:15" ht="15" customHeight="1" x14ac:dyDescent="0.3">
      <c r="A9" s="666"/>
      <c r="B9" s="654"/>
      <c r="C9" s="654"/>
      <c r="D9" s="654"/>
      <c r="E9" s="654"/>
      <c r="F9" s="669"/>
      <c r="G9" s="650"/>
      <c r="H9" s="654"/>
      <c r="I9" s="654"/>
      <c r="J9" s="654"/>
      <c r="K9" s="663"/>
      <c r="L9" s="647"/>
      <c r="M9" s="650"/>
      <c r="N9" s="652"/>
      <c r="O9" s="8"/>
    </row>
    <row r="10" spans="1:15" ht="20.25" customHeight="1" x14ac:dyDescent="0.3">
      <c r="A10" s="31" t="s">
        <v>10</v>
      </c>
      <c r="B10" s="133">
        <f>SUM(B12,B58,B111,B155,B166,B187,B202,B216,B236)/9</f>
        <v>22.559354226020893</v>
      </c>
      <c r="C10" s="133">
        <f t="shared" ref="C10:K10" si="0">SUM(C12,C58,C111,C155,C166,C187,C202,C216,C236)/9</f>
        <v>27.317188983855647</v>
      </c>
      <c r="D10" s="133">
        <f t="shared" si="0"/>
        <v>23.896011396011396</v>
      </c>
      <c r="E10" s="133">
        <f t="shared" si="0"/>
        <v>26.22744539411206</v>
      </c>
      <c r="F10" s="133">
        <f t="shared" si="0"/>
        <v>100</v>
      </c>
      <c r="G10" s="133">
        <f>SUM(G12,G58,G111,G155,G166,G187,G202,G216,G236)/9</f>
        <v>23.151946818613485</v>
      </c>
      <c r="H10" s="133">
        <f t="shared" si="0"/>
        <v>26.724596391263059</v>
      </c>
      <c r="I10" s="133">
        <f>SUM(I12,I58,I111,I155,I166,I187,I202,I216,I236)/9</f>
        <v>22.908357075023744</v>
      </c>
      <c r="J10" s="133">
        <f t="shared" si="0"/>
        <v>0</v>
      </c>
      <c r="K10" s="133">
        <f t="shared" si="0"/>
        <v>72.229344729344731</v>
      </c>
      <c r="L10" s="56"/>
      <c r="M10" s="424"/>
      <c r="N10" s="41"/>
      <c r="O10" s="26"/>
    </row>
    <row r="11" spans="1:15" ht="18" customHeight="1" x14ac:dyDescent="0.25">
      <c r="A11" s="32" t="s">
        <v>24</v>
      </c>
      <c r="B11" s="30"/>
      <c r="C11" s="29"/>
      <c r="D11" s="29"/>
      <c r="E11" s="29"/>
      <c r="F11" s="81"/>
      <c r="G11" s="29"/>
      <c r="H11" s="29"/>
      <c r="I11" s="29"/>
      <c r="J11" s="29"/>
      <c r="K11" s="81"/>
      <c r="L11" s="57"/>
      <c r="M11" s="274"/>
      <c r="N11" s="42"/>
      <c r="O11" s="26"/>
    </row>
    <row r="12" spans="1:15" ht="19.5" customHeight="1" x14ac:dyDescent="0.3">
      <c r="A12" s="33" t="s">
        <v>25</v>
      </c>
      <c r="B12" s="130">
        <f>SUM(B20+B29+B30)/3</f>
        <v>26.666666666666668</v>
      </c>
      <c r="C12" s="130">
        <f>SUM(C20+C29+C30)/3</f>
        <v>50.55555555555555</v>
      </c>
      <c r="D12" s="130">
        <f>SUM(D20+D29+D30)/3</f>
        <v>8.8888888888888893</v>
      </c>
      <c r="E12" s="130">
        <f t="shared" ref="E12:J12" si="1">SUM(E20+E29+E30)/3</f>
        <v>13.888888888888888</v>
      </c>
      <c r="F12" s="130">
        <f t="shared" si="1"/>
        <v>100</v>
      </c>
      <c r="G12" s="130">
        <f t="shared" si="1"/>
        <v>26.666666666666668</v>
      </c>
      <c r="H12" s="130">
        <f>SUM(H20+H29+H30)/3</f>
        <v>50.55555555555555</v>
      </c>
      <c r="I12" s="130">
        <f t="shared" si="1"/>
        <v>8.8888888888888893</v>
      </c>
      <c r="J12" s="130">
        <f t="shared" si="1"/>
        <v>0</v>
      </c>
      <c r="K12" s="130">
        <f>SUM(K20+K29+K30)/3</f>
        <v>86.1111111111111</v>
      </c>
      <c r="L12" s="58"/>
      <c r="M12" s="274"/>
      <c r="N12" s="42"/>
      <c r="O12" s="26"/>
    </row>
    <row r="13" spans="1:15" ht="18.75" customHeight="1" x14ac:dyDescent="0.25">
      <c r="A13" s="328" t="s">
        <v>26</v>
      </c>
      <c r="B13" s="329"/>
      <c r="C13" s="329"/>
      <c r="D13" s="329"/>
      <c r="E13" s="330"/>
      <c r="F13" s="331"/>
      <c r="G13" s="329"/>
      <c r="H13" s="329"/>
      <c r="I13" s="329"/>
      <c r="J13" s="329"/>
      <c r="K13" s="331"/>
      <c r="L13" s="332"/>
      <c r="M13" s="274"/>
      <c r="N13" s="42"/>
      <c r="O13" s="26"/>
    </row>
    <row r="14" spans="1:15" ht="16.5" customHeight="1" x14ac:dyDescent="0.3">
      <c r="A14" s="37" t="s">
        <v>180</v>
      </c>
      <c r="B14" s="41"/>
      <c r="C14" s="42"/>
      <c r="D14" s="42"/>
      <c r="E14" s="41"/>
      <c r="F14" s="77"/>
      <c r="G14" s="41"/>
      <c r="H14" s="41"/>
      <c r="I14" s="41"/>
      <c r="J14" s="41"/>
      <c r="K14" s="77"/>
      <c r="L14" s="59"/>
      <c r="M14" s="274"/>
      <c r="N14" s="42"/>
      <c r="O14" s="26"/>
    </row>
    <row r="15" spans="1:15" ht="16.5" customHeight="1" x14ac:dyDescent="0.3">
      <c r="A15" s="38" t="s">
        <v>27</v>
      </c>
      <c r="B15" s="47"/>
      <c r="C15" s="47"/>
      <c r="D15" s="47"/>
      <c r="E15" s="47"/>
      <c r="F15" s="78"/>
      <c r="G15" s="47"/>
      <c r="H15" s="47"/>
      <c r="I15" s="47"/>
      <c r="J15" s="47"/>
      <c r="K15" s="78"/>
      <c r="L15" s="60" t="s">
        <v>181</v>
      </c>
      <c r="M15" s="274"/>
      <c r="N15" s="42"/>
      <c r="O15" s="26"/>
    </row>
    <row r="16" spans="1:15" ht="16.5" customHeight="1" x14ac:dyDescent="0.3">
      <c r="A16" s="39" t="s">
        <v>28</v>
      </c>
      <c r="B16" s="52">
        <v>35</v>
      </c>
      <c r="C16" s="52">
        <v>20</v>
      </c>
      <c r="D16" s="52"/>
      <c r="E16" s="290"/>
      <c r="F16" s="79">
        <f>SUM(B16:E16)</f>
        <v>55</v>
      </c>
      <c r="G16" s="52">
        <v>35</v>
      </c>
      <c r="H16" s="52">
        <v>20</v>
      </c>
      <c r="I16" s="47"/>
      <c r="J16" s="47"/>
      <c r="K16" s="79">
        <f>SUM(G16:J16)</f>
        <v>55</v>
      </c>
      <c r="L16" s="60"/>
      <c r="M16" s="274"/>
      <c r="N16" s="42"/>
      <c r="O16" s="26"/>
    </row>
    <row r="17" spans="1:15" ht="16.5" customHeight="1" x14ac:dyDescent="0.3">
      <c r="A17" s="39" t="s">
        <v>29</v>
      </c>
      <c r="B17" s="52"/>
      <c r="C17" s="52">
        <v>20</v>
      </c>
      <c r="D17" s="52"/>
      <c r="E17" s="49"/>
      <c r="F17" s="79">
        <f>SUM(C17:E17)</f>
        <v>20</v>
      </c>
      <c r="G17" s="52"/>
      <c r="H17" s="52">
        <v>20</v>
      </c>
      <c r="I17" s="47"/>
      <c r="J17" s="47"/>
      <c r="K17" s="79">
        <f t="shared" ref="K17:K19" si="2">SUM(G17:J17)</f>
        <v>20</v>
      </c>
      <c r="L17" s="60"/>
      <c r="M17" s="274"/>
      <c r="N17" s="42"/>
      <c r="O17" s="26"/>
    </row>
    <row r="18" spans="1:15" ht="16.5" customHeight="1" x14ac:dyDescent="0.3">
      <c r="A18" s="39" t="s">
        <v>30</v>
      </c>
      <c r="B18" s="52"/>
      <c r="C18" s="52">
        <v>20</v>
      </c>
      <c r="D18" s="52"/>
      <c r="E18" s="49"/>
      <c r="F18" s="79">
        <f>SUM(C18:E18)</f>
        <v>20</v>
      </c>
      <c r="G18" s="52"/>
      <c r="H18" s="52">
        <v>20</v>
      </c>
      <c r="I18" s="47"/>
      <c r="J18" s="47"/>
      <c r="K18" s="79">
        <f t="shared" si="2"/>
        <v>20</v>
      </c>
      <c r="L18" s="60"/>
      <c r="M18" s="274"/>
      <c r="N18" s="42"/>
      <c r="O18" s="26"/>
    </row>
    <row r="19" spans="1:15" ht="16.5" customHeight="1" x14ac:dyDescent="0.3">
      <c r="A19" s="40" t="s">
        <v>31</v>
      </c>
      <c r="B19" s="52"/>
      <c r="C19" s="52"/>
      <c r="D19" s="52">
        <v>5</v>
      </c>
      <c r="E19" s="49"/>
      <c r="F19" s="79">
        <f>SUM(D19:E19)</f>
        <v>5</v>
      </c>
      <c r="G19" s="52"/>
      <c r="H19" s="47"/>
      <c r="I19" s="52">
        <v>5</v>
      </c>
      <c r="J19" s="47"/>
      <c r="K19" s="79">
        <f t="shared" si="2"/>
        <v>5</v>
      </c>
      <c r="L19" s="60"/>
      <c r="M19" s="274"/>
      <c r="N19" s="42"/>
      <c r="O19" s="26"/>
    </row>
    <row r="20" spans="1:15" ht="16.5" customHeight="1" x14ac:dyDescent="0.3">
      <c r="A20" s="305" t="s">
        <v>11</v>
      </c>
      <c r="B20" s="306">
        <f>SUM(B16:B19)</f>
        <v>35</v>
      </c>
      <c r="C20" s="306">
        <f>SUM(C16:C19)</f>
        <v>60</v>
      </c>
      <c r="D20" s="306">
        <f>SUM(D19)</f>
        <v>5</v>
      </c>
      <c r="E20" s="307">
        <f>SUM(E16:E19)</f>
        <v>0</v>
      </c>
      <c r="F20" s="306">
        <f>SUM(B20:E20)</f>
        <v>100</v>
      </c>
      <c r="G20" s="307">
        <f>SUM(G16:G19)</f>
        <v>35</v>
      </c>
      <c r="H20" s="307">
        <f t="shared" ref="H20:J20" si="3">SUM(H16:H19)</f>
        <v>60</v>
      </c>
      <c r="I20" s="307">
        <f t="shared" si="3"/>
        <v>5</v>
      </c>
      <c r="J20" s="307">
        <f t="shared" si="3"/>
        <v>0</v>
      </c>
      <c r="K20" s="306">
        <f>SUM(K16:K19)</f>
        <v>100</v>
      </c>
      <c r="L20" s="308" t="s">
        <v>182</v>
      </c>
      <c r="M20" s="596" t="s">
        <v>183</v>
      </c>
      <c r="N20" s="42"/>
      <c r="O20" s="26"/>
    </row>
    <row r="21" spans="1:15" ht="16.5" customHeight="1" x14ac:dyDescent="0.3">
      <c r="A21" s="328" t="s">
        <v>32</v>
      </c>
      <c r="B21" s="333"/>
      <c r="C21" s="333"/>
      <c r="D21" s="333"/>
      <c r="E21" s="333"/>
      <c r="F21" s="334"/>
      <c r="G21" s="333"/>
      <c r="H21" s="333"/>
      <c r="I21" s="333"/>
      <c r="J21" s="333"/>
      <c r="K21" s="334"/>
      <c r="L21" s="335"/>
      <c r="M21" s="274"/>
      <c r="N21" s="42"/>
      <c r="O21" s="26"/>
    </row>
    <row r="22" spans="1:15" ht="16.5" customHeight="1" x14ac:dyDescent="0.3">
      <c r="A22" s="45" t="s">
        <v>184</v>
      </c>
      <c r="B22" s="47"/>
      <c r="C22" s="47"/>
      <c r="D22" s="47"/>
      <c r="E22" s="47"/>
      <c r="F22" s="78"/>
      <c r="G22" s="47"/>
      <c r="H22" s="47"/>
      <c r="I22" s="47"/>
      <c r="J22" s="47"/>
      <c r="K22" s="78"/>
      <c r="L22" s="279"/>
      <c r="M22" s="26"/>
      <c r="N22" s="42"/>
      <c r="O22" s="26"/>
    </row>
    <row r="23" spans="1:15" ht="16.5" customHeight="1" x14ac:dyDescent="0.3">
      <c r="A23" s="35" t="s">
        <v>33</v>
      </c>
      <c r="B23" s="47"/>
      <c r="C23" s="47"/>
      <c r="D23" s="47"/>
      <c r="E23" s="47"/>
      <c r="F23" s="78"/>
      <c r="G23" s="47"/>
      <c r="H23" s="47"/>
      <c r="I23" s="47"/>
      <c r="J23" s="47"/>
      <c r="K23" s="78"/>
      <c r="L23" s="279" t="s">
        <v>181</v>
      </c>
      <c r="M23" s="26"/>
      <c r="N23" s="42"/>
      <c r="O23" s="26"/>
    </row>
    <row r="24" spans="1:15" ht="16.5" customHeight="1" x14ac:dyDescent="0.3">
      <c r="A24" s="35" t="s">
        <v>34</v>
      </c>
      <c r="B24" s="52">
        <v>20</v>
      </c>
      <c r="C24" s="52"/>
      <c r="D24" s="52"/>
      <c r="E24" s="52"/>
      <c r="F24" s="79">
        <f>SUM(B24:E24)</f>
        <v>20</v>
      </c>
      <c r="G24" s="52">
        <v>20</v>
      </c>
      <c r="I24" s="47"/>
      <c r="J24" s="47"/>
      <c r="K24" s="79">
        <f>SUM(G24:J24)</f>
        <v>20</v>
      </c>
      <c r="L24" s="279"/>
      <c r="M24" s="26"/>
      <c r="N24" s="42"/>
      <c r="O24" s="26"/>
    </row>
    <row r="25" spans="1:15" ht="16.5" customHeight="1" x14ac:dyDescent="0.3">
      <c r="A25" s="46" t="s">
        <v>35</v>
      </c>
      <c r="B25" s="52">
        <v>10</v>
      </c>
      <c r="C25" s="52">
        <v>30</v>
      </c>
      <c r="D25" s="52"/>
      <c r="E25" s="52"/>
      <c r="F25" s="79">
        <f>SUM(B25:E25)</f>
        <v>40</v>
      </c>
      <c r="G25" s="52">
        <v>10</v>
      </c>
      <c r="H25" s="52">
        <v>30</v>
      </c>
      <c r="I25" s="47"/>
      <c r="J25" s="47"/>
      <c r="K25" s="79">
        <f>SUM(G25:J25)</f>
        <v>40</v>
      </c>
      <c r="L25" s="279"/>
      <c r="M25" s="26"/>
      <c r="N25" s="42"/>
      <c r="O25" s="26"/>
    </row>
    <row r="26" spans="1:15" ht="16.5" customHeight="1" x14ac:dyDescent="0.3">
      <c r="A26" s="46" t="s">
        <v>36</v>
      </c>
      <c r="B26" s="52"/>
      <c r="C26" s="52">
        <v>15</v>
      </c>
      <c r="D26" s="52"/>
      <c r="E26" s="52"/>
      <c r="F26" s="79">
        <f>SUM(C26:E26)</f>
        <v>15</v>
      </c>
      <c r="G26" s="52"/>
      <c r="H26" s="52">
        <v>15</v>
      </c>
      <c r="I26" s="47"/>
      <c r="J26" s="47"/>
      <c r="K26" s="80">
        <f>SUM(G26:J26)</f>
        <v>15</v>
      </c>
      <c r="L26" s="279"/>
      <c r="M26" s="26"/>
      <c r="N26" s="42"/>
      <c r="O26" s="26"/>
    </row>
    <row r="27" spans="1:15" ht="16.5" customHeight="1" x14ac:dyDescent="0.3">
      <c r="A27" s="46" t="s">
        <v>37</v>
      </c>
      <c r="B27" s="52"/>
      <c r="C27" s="52">
        <v>15</v>
      </c>
      <c r="D27" s="52"/>
      <c r="E27" s="52"/>
      <c r="F27" s="79">
        <f>SUM(C27:E27)</f>
        <v>15</v>
      </c>
      <c r="G27" s="52"/>
      <c r="H27" s="52">
        <v>15</v>
      </c>
      <c r="I27" s="47"/>
      <c r="J27" s="47"/>
      <c r="K27" s="80">
        <f t="shared" ref="K27:K28" si="4">SUM(G27:J27)</f>
        <v>15</v>
      </c>
      <c r="L27" s="279"/>
      <c r="M27" s="26"/>
      <c r="N27" s="42"/>
      <c r="O27" s="26"/>
    </row>
    <row r="28" spans="1:15" ht="16.5" customHeight="1" x14ac:dyDescent="0.3">
      <c r="A28" s="46" t="s">
        <v>38</v>
      </c>
      <c r="B28" s="52"/>
      <c r="C28" s="52">
        <v>10</v>
      </c>
      <c r="D28" s="52"/>
      <c r="E28" s="52"/>
      <c r="F28" s="79">
        <f>SUM(C28:E28)</f>
        <v>10</v>
      </c>
      <c r="G28" s="52"/>
      <c r="H28" s="52">
        <v>10</v>
      </c>
      <c r="I28" s="47"/>
      <c r="J28" s="47"/>
      <c r="K28" s="80">
        <f t="shared" si="4"/>
        <v>10</v>
      </c>
      <c r="L28" s="279"/>
      <c r="M28" s="26"/>
      <c r="N28" s="42"/>
      <c r="O28" s="26"/>
    </row>
    <row r="29" spans="1:15" ht="16.5" customHeight="1" x14ac:dyDescent="0.3">
      <c r="A29" s="309" t="s">
        <v>11</v>
      </c>
      <c r="B29" s="310">
        <f>SUM(B24:B28)</f>
        <v>30</v>
      </c>
      <c r="C29" s="310">
        <f t="shared" ref="C29:E29" si="5">SUM(C24:C28)</f>
        <v>70</v>
      </c>
      <c r="D29" s="311">
        <f>SUM(D24:D28)</f>
        <v>0</v>
      </c>
      <c r="E29" s="311">
        <f t="shared" si="5"/>
        <v>0</v>
      </c>
      <c r="F29" s="310">
        <f>SUM(F24:F28)</f>
        <v>100</v>
      </c>
      <c r="G29" s="310">
        <f>SUM(G24:G28)</f>
        <v>30</v>
      </c>
      <c r="H29" s="311">
        <f>SUM(H25:H28)</f>
        <v>70</v>
      </c>
      <c r="I29" s="311">
        <f t="shared" ref="I29:J29" si="6">SUM(I24:I28)</f>
        <v>0</v>
      </c>
      <c r="J29" s="311">
        <f t="shared" si="6"/>
        <v>0</v>
      </c>
      <c r="K29" s="310">
        <f>SUM(K24:K28)</f>
        <v>100</v>
      </c>
      <c r="L29" s="309" t="s">
        <v>182</v>
      </c>
      <c r="M29" s="597" t="s">
        <v>183</v>
      </c>
      <c r="N29" s="42"/>
      <c r="O29" s="26"/>
    </row>
    <row r="30" spans="1:15" ht="16.5" customHeight="1" x14ac:dyDescent="0.25">
      <c r="A30" s="223" t="s">
        <v>39</v>
      </c>
      <c r="B30" s="129">
        <f>SUM(B42+B48+B57)/3</f>
        <v>15</v>
      </c>
      <c r="C30" s="129">
        <f t="shared" ref="C30:K30" si="7">SUM(C42+C48+C57)/3</f>
        <v>21.666666666666668</v>
      </c>
      <c r="D30" s="129">
        <f t="shared" si="7"/>
        <v>21.666666666666668</v>
      </c>
      <c r="E30" s="129">
        <f t="shared" si="7"/>
        <v>41.666666666666664</v>
      </c>
      <c r="F30" s="129">
        <f t="shared" si="7"/>
        <v>100</v>
      </c>
      <c r="G30" s="129">
        <f t="shared" si="7"/>
        <v>15</v>
      </c>
      <c r="H30" s="129">
        <f t="shared" si="7"/>
        <v>21.666666666666668</v>
      </c>
      <c r="I30" s="129">
        <f t="shared" si="7"/>
        <v>21.666666666666668</v>
      </c>
      <c r="J30" s="129">
        <f t="shared" si="7"/>
        <v>0</v>
      </c>
      <c r="K30" s="129">
        <f t="shared" si="7"/>
        <v>58.333333333333336</v>
      </c>
      <c r="L30" s="280" t="s">
        <v>182</v>
      </c>
      <c r="M30" s="26"/>
      <c r="N30" s="42"/>
      <c r="O30" s="26"/>
    </row>
    <row r="31" spans="1:15" ht="16.5" customHeight="1" x14ac:dyDescent="0.3">
      <c r="A31" s="374" t="s">
        <v>40</v>
      </c>
      <c r="B31" s="333"/>
      <c r="C31" s="333"/>
      <c r="D31" s="333"/>
      <c r="E31" s="333"/>
      <c r="F31" s="334"/>
      <c r="G31" s="333"/>
      <c r="H31" s="333"/>
      <c r="I31" s="333"/>
      <c r="J31" s="333"/>
      <c r="K31" s="334"/>
      <c r="L31" s="335"/>
      <c r="M31" s="26"/>
      <c r="N31" s="42"/>
      <c r="O31" s="26"/>
    </row>
    <row r="32" spans="1:15" ht="16.5" customHeight="1" x14ac:dyDescent="0.3">
      <c r="A32" s="34" t="s">
        <v>41</v>
      </c>
      <c r="B32" s="52"/>
      <c r="C32" s="52"/>
      <c r="D32" s="52"/>
      <c r="E32" s="52"/>
      <c r="F32" s="79"/>
      <c r="G32" s="52"/>
      <c r="H32" s="52"/>
      <c r="I32" s="52"/>
      <c r="J32" s="52"/>
      <c r="K32" s="79"/>
      <c r="L32" s="281"/>
      <c r="M32" s="26"/>
      <c r="N32" s="42"/>
      <c r="O32" s="26"/>
    </row>
    <row r="33" spans="1:15" ht="16.5" customHeight="1" x14ac:dyDescent="0.3">
      <c r="A33" s="35" t="s">
        <v>42</v>
      </c>
      <c r="B33" s="52"/>
      <c r="C33" s="52"/>
      <c r="D33" s="52"/>
      <c r="E33" s="52"/>
      <c r="F33" s="79"/>
      <c r="G33" s="52"/>
      <c r="H33" s="52"/>
      <c r="I33" s="52"/>
      <c r="J33" s="52"/>
      <c r="K33" s="79"/>
      <c r="L33" s="281"/>
      <c r="M33" s="26"/>
      <c r="N33" s="42"/>
      <c r="O33" s="26"/>
    </row>
    <row r="34" spans="1:15" ht="16.5" customHeight="1" x14ac:dyDescent="0.3">
      <c r="A34" s="35" t="s">
        <v>43</v>
      </c>
      <c r="B34" s="52"/>
      <c r="C34" s="52"/>
      <c r="D34" s="52"/>
      <c r="E34" s="52"/>
      <c r="F34" s="79"/>
      <c r="G34" s="52"/>
      <c r="H34" s="52"/>
      <c r="I34" s="52"/>
      <c r="J34" s="52"/>
      <c r="K34" s="79"/>
      <c r="L34" s="281"/>
      <c r="M34" s="26"/>
      <c r="N34" s="42"/>
      <c r="O34" s="26"/>
    </row>
    <row r="35" spans="1:15" ht="16.5" customHeight="1" x14ac:dyDescent="0.3">
      <c r="A35" s="35" t="s">
        <v>44</v>
      </c>
      <c r="B35" s="52">
        <v>10</v>
      </c>
      <c r="C35" s="52">
        <v>10</v>
      </c>
      <c r="D35" s="52"/>
      <c r="E35" s="52"/>
      <c r="F35" s="79">
        <f>SUM(B35:E35)</f>
        <v>20</v>
      </c>
      <c r="G35" s="52">
        <v>10</v>
      </c>
      <c r="H35" s="52">
        <v>10</v>
      </c>
      <c r="I35" s="52"/>
      <c r="J35" s="52"/>
      <c r="K35" s="79">
        <f>SUM(G35:J35)</f>
        <v>20</v>
      </c>
      <c r="L35" s="281"/>
      <c r="M35" s="26"/>
      <c r="N35" s="42"/>
      <c r="O35" s="26"/>
    </row>
    <row r="36" spans="1:15" ht="16.5" customHeight="1" x14ac:dyDescent="0.3">
      <c r="A36" s="35" t="s">
        <v>45</v>
      </c>
      <c r="B36" s="52"/>
      <c r="C36" s="52">
        <v>5</v>
      </c>
      <c r="D36" s="52"/>
      <c r="E36" s="52"/>
      <c r="F36" s="79">
        <f>SUM(C36:E36)</f>
        <v>5</v>
      </c>
      <c r="G36" s="52"/>
      <c r="H36" s="52">
        <v>5</v>
      </c>
      <c r="I36" s="52"/>
      <c r="J36" s="52"/>
      <c r="K36" s="80">
        <f t="shared" ref="K36:K41" si="8">SUM(G36:J36)</f>
        <v>5</v>
      </c>
      <c r="L36" s="281"/>
      <c r="M36" s="26"/>
      <c r="N36" s="42"/>
      <c r="O36" s="26"/>
    </row>
    <row r="37" spans="1:15" ht="16.5" customHeight="1" x14ac:dyDescent="0.3">
      <c r="A37" s="35" t="s">
        <v>46</v>
      </c>
      <c r="B37" s="52"/>
      <c r="C37" s="52">
        <v>5</v>
      </c>
      <c r="D37" s="52">
        <v>5</v>
      </c>
      <c r="E37" s="52"/>
      <c r="F37" s="79">
        <f>SUM(C37:E37)</f>
        <v>10</v>
      </c>
      <c r="G37" s="52"/>
      <c r="H37" s="52">
        <v>5</v>
      </c>
      <c r="I37" s="52">
        <v>5</v>
      </c>
      <c r="J37" s="52"/>
      <c r="K37" s="80">
        <f t="shared" si="8"/>
        <v>10</v>
      </c>
      <c r="L37" s="281"/>
      <c r="M37" s="26"/>
      <c r="N37" s="42"/>
      <c r="O37" s="26"/>
    </row>
    <row r="38" spans="1:15" ht="16.5" customHeight="1" x14ac:dyDescent="0.3">
      <c r="A38" s="35" t="s">
        <v>47</v>
      </c>
      <c r="B38" s="52"/>
      <c r="C38" s="52"/>
      <c r="D38" s="52">
        <v>15</v>
      </c>
      <c r="E38" s="52">
        <v>30</v>
      </c>
      <c r="F38" s="79">
        <f>SUM(D38:E38)</f>
        <v>45</v>
      </c>
      <c r="G38" s="52"/>
      <c r="H38" s="52"/>
      <c r="I38" s="52">
        <v>15</v>
      </c>
      <c r="J38" s="52"/>
      <c r="K38" s="80">
        <f t="shared" si="8"/>
        <v>15</v>
      </c>
      <c r="L38" s="281"/>
      <c r="M38" s="26"/>
      <c r="N38" s="42"/>
      <c r="O38" s="26"/>
    </row>
    <row r="39" spans="1:15" ht="16.5" customHeight="1" x14ac:dyDescent="0.3">
      <c r="A39" s="35" t="s">
        <v>48</v>
      </c>
      <c r="B39" s="52"/>
      <c r="C39" s="52"/>
      <c r="D39" s="52"/>
      <c r="E39" s="52">
        <v>20</v>
      </c>
      <c r="F39" s="79">
        <f>SUM(E39)</f>
        <v>20</v>
      </c>
      <c r="G39" s="52"/>
      <c r="H39" s="52"/>
      <c r="I39" s="52"/>
      <c r="J39" s="52"/>
      <c r="K39" s="80">
        <f t="shared" si="8"/>
        <v>0</v>
      </c>
      <c r="L39" s="281"/>
      <c r="M39" s="26"/>
      <c r="N39" s="42"/>
      <c r="O39" s="26"/>
    </row>
    <row r="40" spans="1:15" ht="16.5" customHeight="1" x14ac:dyDescent="0.3">
      <c r="A40" s="35" t="s">
        <v>49</v>
      </c>
      <c r="B40" s="52"/>
      <c r="C40" s="52"/>
      <c r="D40" s="52"/>
      <c r="E40" s="52"/>
      <c r="F40" s="80">
        <f t="shared" ref="F40:F41" si="9">SUM(E40)</f>
        <v>0</v>
      </c>
      <c r="G40" s="52"/>
      <c r="H40" s="52"/>
      <c r="I40" s="52"/>
      <c r="J40" s="52"/>
      <c r="K40" s="80">
        <f t="shared" si="8"/>
        <v>0</v>
      </c>
      <c r="L40" s="281"/>
      <c r="M40" s="26"/>
      <c r="N40" s="42"/>
      <c r="O40" s="26"/>
    </row>
    <row r="41" spans="1:15" ht="16.5" customHeight="1" x14ac:dyDescent="0.3">
      <c r="A41" s="35" t="s">
        <v>50</v>
      </c>
      <c r="B41" s="52"/>
      <c r="C41" s="52"/>
      <c r="D41" s="52"/>
      <c r="E41" s="52"/>
      <c r="F41" s="80">
        <f t="shared" si="9"/>
        <v>0</v>
      </c>
      <c r="G41" s="52"/>
      <c r="H41" s="52"/>
      <c r="I41" s="52"/>
      <c r="J41" s="52"/>
      <c r="K41" s="80">
        <f t="shared" si="8"/>
        <v>0</v>
      </c>
      <c r="L41" s="281"/>
      <c r="M41" s="26"/>
      <c r="N41" s="42"/>
      <c r="O41" s="26"/>
    </row>
    <row r="42" spans="1:15" ht="16.5" customHeight="1" x14ac:dyDescent="0.3">
      <c r="A42" s="309" t="s">
        <v>11</v>
      </c>
      <c r="B42" s="306">
        <f>SUM(B35:B41)</f>
        <v>10</v>
      </c>
      <c r="C42" s="312">
        <f t="shared" ref="C42:E42" si="10">SUM(C35:C41)</f>
        <v>20</v>
      </c>
      <c r="D42" s="306">
        <f t="shared" si="10"/>
        <v>20</v>
      </c>
      <c r="E42" s="306">
        <f t="shared" si="10"/>
        <v>50</v>
      </c>
      <c r="F42" s="306">
        <f>SUM(F35:F41)</f>
        <v>100</v>
      </c>
      <c r="G42" s="306">
        <f>SUM(G35:G41)</f>
        <v>10</v>
      </c>
      <c r="H42" s="307">
        <f t="shared" ref="H42:J42" si="11">SUM(H35:H41)</f>
        <v>20</v>
      </c>
      <c r="I42" s="307">
        <f t="shared" si="11"/>
        <v>20</v>
      </c>
      <c r="J42" s="307">
        <f t="shared" si="11"/>
        <v>0</v>
      </c>
      <c r="K42" s="306">
        <f>SUM(K35:K41)</f>
        <v>50</v>
      </c>
      <c r="L42" s="308" t="s">
        <v>182</v>
      </c>
      <c r="M42" s="26"/>
      <c r="N42" s="42"/>
      <c r="O42" s="26"/>
    </row>
    <row r="43" spans="1:15" ht="16.5" customHeight="1" x14ac:dyDescent="0.3">
      <c r="A43" s="53" t="s">
        <v>51</v>
      </c>
      <c r="B43" s="49"/>
      <c r="C43" s="49"/>
      <c r="D43" s="49"/>
      <c r="E43" s="49"/>
      <c r="F43" s="80"/>
      <c r="G43" s="49"/>
      <c r="H43" s="49"/>
      <c r="I43" s="49"/>
      <c r="J43" s="49"/>
      <c r="K43" s="80"/>
      <c r="L43" s="60"/>
      <c r="M43" s="26"/>
      <c r="N43" s="42"/>
      <c r="O43" s="26"/>
    </row>
    <row r="44" spans="1:15" ht="16.5" customHeight="1" x14ac:dyDescent="0.3">
      <c r="A44" s="35" t="s">
        <v>52</v>
      </c>
      <c r="B44" s="49"/>
      <c r="C44" s="49"/>
      <c r="D44" s="49"/>
      <c r="E44" s="49"/>
      <c r="F44" s="80"/>
      <c r="G44" s="49"/>
      <c r="H44" s="49"/>
      <c r="I44" s="49"/>
      <c r="J44" s="49"/>
      <c r="K44" s="80"/>
      <c r="L44" s="60" t="s">
        <v>185</v>
      </c>
      <c r="M44" s="26"/>
      <c r="N44" s="42"/>
      <c r="O44" s="26"/>
    </row>
    <row r="45" spans="1:15" ht="16.5" customHeight="1" x14ac:dyDescent="0.3">
      <c r="A45" s="54" t="s">
        <v>53</v>
      </c>
      <c r="B45" s="49">
        <v>10</v>
      </c>
      <c r="C45" s="49">
        <v>10</v>
      </c>
      <c r="D45" s="49">
        <v>10</v>
      </c>
      <c r="E45" s="49">
        <v>10</v>
      </c>
      <c r="F45" s="80">
        <f>SUM(B45:E45)</f>
        <v>40</v>
      </c>
      <c r="G45" s="49">
        <v>10</v>
      </c>
      <c r="H45" s="49">
        <v>10</v>
      </c>
      <c r="I45" s="49">
        <v>10</v>
      </c>
      <c r="J45" s="49"/>
      <c r="K45" s="80">
        <f>SUM(G45:J45)</f>
        <v>30</v>
      </c>
      <c r="L45" s="60"/>
      <c r="M45" s="26"/>
      <c r="N45" s="42"/>
      <c r="O45" s="26"/>
    </row>
    <row r="46" spans="1:15" ht="16.5" customHeight="1" x14ac:dyDescent="0.3">
      <c r="A46" s="54" t="s">
        <v>54</v>
      </c>
      <c r="B46" s="49">
        <v>5</v>
      </c>
      <c r="C46" s="49">
        <v>5</v>
      </c>
      <c r="D46" s="49">
        <v>5</v>
      </c>
      <c r="E46" s="49">
        <v>5</v>
      </c>
      <c r="F46" s="80">
        <f t="shared" ref="F46:F47" si="12">SUM(B46:E46)</f>
        <v>20</v>
      </c>
      <c r="G46" s="49">
        <v>5</v>
      </c>
      <c r="H46" s="49">
        <v>5</v>
      </c>
      <c r="I46" s="49">
        <v>5</v>
      </c>
      <c r="J46" s="49"/>
      <c r="K46" s="80">
        <f t="shared" ref="K46:K47" si="13">SUM(G46:J46)</f>
        <v>15</v>
      </c>
      <c r="L46" s="60"/>
      <c r="M46" s="26"/>
      <c r="N46" s="42"/>
      <c r="O46" s="26"/>
    </row>
    <row r="47" spans="1:15" ht="16.5" customHeight="1" x14ac:dyDescent="0.3">
      <c r="A47" s="54" t="s">
        <v>55</v>
      </c>
      <c r="B47" s="49">
        <v>10</v>
      </c>
      <c r="C47" s="49">
        <v>10</v>
      </c>
      <c r="D47" s="49">
        <v>10</v>
      </c>
      <c r="E47" s="49">
        <v>10</v>
      </c>
      <c r="F47" s="80">
        <f t="shared" si="12"/>
        <v>40</v>
      </c>
      <c r="G47" s="49">
        <v>10</v>
      </c>
      <c r="H47" s="49">
        <v>10</v>
      </c>
      <c r="I47" s="49">
        <v>10</v>
      </c>
      <c r="J47" s="49"/>
      <c r="K47" s="80">
        <f t="shared" si="13"/>
        <v>30</v>
      </c>
      <c r="L47" s="60"/>
      <c r="M47" s="26"/>
      <c r="N47" s="42"/>
      <c r="O47" s="26"/>
    </row>
    <row r="48" spans="1:15" ht="16.5" customHeight="1" x14ac:dyDescent="0.25">
      <c r="A48" s="309" t="s">
        <v>11</v>
      </c>
      <c r="B48" s="311">
        <f>SUM(B45:B47)</f>
        <v>25</v>
      </c>
      <c r="C48" s="311">
        <f t="shared" ref="C48:D48" si="14">SUM(C45:C47)</f>
        <v>25</v>
      </c>
      <c r="D48" s="311">
        <f t="shared" si="14"/>
        <v>25</v>
      </c>
      <c r="E48" s="311">
        <f>SUM(E45:E47)</f>
        <v>25</v>
      </c>
      <c r="F48" s="311">
        <f>SUM(F45:F47)</f>
        <v>100</v>
      </c>
      <c r="G48" s="311">
        <f>SUM(G45:G47)</f>
        <v>25</v>
      </c>
      <c r="H48" s="311">
        <f>SUM(H45:H47)</f>
        <v>25</v>
      </c>
      <c r="I48" s="311">
        <f t="shared" ref="I48:J48" si="15">SUM(I45:I47)</f>
        <v>25</v>
      </c>
      <c r="J48" s="311">
        <f t="shared" si="15"/>
        <v>0</v>
      </c>
      <c r="K48" s="311">
        <f>SUM(K45:K47)</f>
        <v>75</v>
      </c>
      <c r="L48" s="309" t="s">
        <v>182</v>
      </c>
      <c r="M48" s="296"/>
      <c r="N48" s="297"/>
      <c r="O48" s="26"/>
    </row>
    <row r="49" spans="1:15" ht="16.5" customHeight="1" x14ac:dyDescent="0.3">
      <c r="A49" s="45" t="s">
        <v>56</v>
      </c>
      <c r="B49" s="63"/>
      <c r="C49" s="63"/>
      <c r="D49" s="63"/>
      <c r="E49" s="63"/>
      <c r="F49" s="82"/>
      <c r="G49" s="63"/>
      <c r="H49" s="63"/>
      <c r="I49" s="63"/>
      <c r="J49" s="63"/>
      <c r="K49" s="82"/>
      <c r="L49" s="43"/>
      <c r="M49" s="299"/>
      <c r="N49" s="41"/>
      <c r="O49" s="26"/>
    </row>
    <row r="50" spans="1:15" ht="16.5" customHeight="1" x14ac:dyDescent="0.3">
      <c r="A50" s="35" t="s">
        <v>57</v>
      </c>
      <c r="B50" s="49"/>
      <c r="C50" s="49"/>
      <c r="D50" s="49"/>
      <c r="E50" s="49"/>
      <c r="F50" s="80"/>
      <c r="G50" s="49"/>
      <c r="H50" s="49"/>
      <c r="I50" s="49"/>
      <c r="J50" s="49"/>
      <c r="K50" s="80"/>
      <c r="L50" s="44"/>
      <c r="M50" s="28"/>
      <c r="N50" s="49"/>
      <c r="O50" s="3"/>
    </row>
    <row r="51" spans="1:15" ht="16.5" customHeight="1" x14ac:dyDescent="0.3">
      <c r="A51" s="35" t="s">
        <v>186</v>
      </c>
      <c r="B51" s="49"/>
      <c r="C51" s="49"/>
      <c r="D51" s="49"/>
      <c r="E51" s="49"/>
      <c r="F51" s="80"/>
      <c r="G51" s="49"/>
      <c r="H51" s="49"/>
      <c r="I51" s="49"/>
      <c r="J51" s="49"/>
      <c r="K51" s="80"/>
      <c r="L51" s="60" t="s">
        <v>185</v>
      </c>
      <c r="M51" s="28"/>
      <c r="N51" s="49"/>
      <c r="O51" s="3"/>
    </row>
    <row r="52" spans="1:15" ht="16.5" customHeight="1" x14ac:dyDescent="0.3">
      <c r="A52" s="35" t="s">
        <v>44</v>
      </c>
      <c r="B52" s="49">
        <v>10</v>
      </c>
      <c r="C52" s="49">
        <v>10</v>
      </c>
      <c r="D52" s="49"/>
      <c r="E52" s="49"/>
      <c r="F52" s="80">
        <f>SUM(B52:E52)</f>
        <v>20</v>
      </c>
      <c r="G52" s="49">
        <v>10</v>
      </c>
      <c r="H52" s="49">
        <v>10</v>
      </c>
      <c r="I52" s="49"/>
      <c r="J52" s="49"/>
      <c r="K52" s="80">
        <f>SUM(G52:J52)</f>
        <v>20</v>
      </c>
      <c r="L52" s="44"/>
      <c r="M52" s="28"/>
      <c r="N52" s="49"/>
      <c r="O52" s="3"/>
    </row>
    <row r="53" spans="1:15" ht="16.5" customHeight="1" x14ac:dyDescent="0.3">
      <c r="A53" s="35" t="s">
        <v>45</v>
      </c>
      <c r="B53" s="49"/>
      <c r="C53" s="49">
        <v>5</v>
      </c>
      <c r="D53" s="49"/>
      <c r="E53" s="49"/>
      <c r="F53" s="80">
        <f t="shared" ref="F53:F56" si="16">SUM(B53:E53)</f>
        <v>5</v>
      </c>
      <c r="G53" s="49"/>
      <c r="H53" s="49">
        <v>5</v>
      </c>
      <c r="I53" s="49"/>
      <c r="J53" s="49"/>
      <c r="K53" s="80">
        <f t="shared" ref="K53:K55" si="17">SUM(G53:J53)</f>
        <v>5</v>
      </c>
      <c r="L53" s="44"/>
      <c r="M53" s="64"/>
      <c r="N53" s="49"/>
      <c r="O53" s="3"/>
    </row>
    <row r="54" spans="1:15" ht="16.5" customHeight="1" x14ac:dyDescent="0.3">
      <c r="A54" s="35" t="s">
        <v>46</v>
      </c>
      <c r="B54" s="49"/>
      <c r="C54" s="49">
        <v>5</v>
      </c>
      <c r="D54" s="49">
        <v>5</v>
      </c>
      <c r="E54" s="49"/>
      <c r="F54" s="80">
        <f t="shared" si="16"/>
        <v>10</v>
      </c>
      <c r="G54" s="49"/>
      <c r="H54" s="49">
        <v>5</v>
      </c>
      <c r="I54" s="49">
        <v>5</v>
      </c>
      <c r="J54" s="49"/>
      <c r="K54" s="80">
        <f t="shared" si="17"/>
        <v>10</v>
      </c>
      <c r="L54" s="44"/>
      <c r="M54" s="64"/>
      <c r="N54" s="49"/>
      <c r="O54" s="3"/>
    </row>
    <row r="55" spans="1:15" ht="16.5" customHeight="1" x14ac:dyDescent="0.3">
      <c r="A55" s="35" t="s">
        <v>47</v>
      </c>
      <c r="B55" s="49"/>
      <c r="C55" s="49"/>
      <c r="D55" s="49">
        <v>15</v>
      </c>
      <c r="E55" s="49">
        <v>30</v>
      </c>
      <c r="F55" s="80">
        <f t="shared" si="16"/>
        <v>45</v>
      </c>
      <c r="G55" s="49"/>
      <c r="H55" s="49"/>
      <c r="I55" s="49">
        <v>15</v>
      </c>
      <c r="J55" s="49"/>
      <c r="K55" s="80">
        <f t="shared" si="17"/>
        <v>15</v>
      </c>
      <c r="L55" s="44"/>
      <c r="M55" s="64"/>
      <c r="N55" s="49"/>
      <c r="O55" s="3"/>
    </row>
    <row r="56" spans="1:15" ht="16.5" customHeight="1" x14ac:dyDescent="0.3">
      <c r="A56" s="36" t="s">
        <v>48</v>
      </c>
      <c r="B56" s="50"/>
      <c r="C56" s="50"/>
      <c r="D56" s="50"/>
      <c r="E56" s="50">
        <v>20</v>
      </c>
      <c r="F56" s="80">
        <f t="shared" si="16"/>
        <v>20</v>
      </c>
      <c r="G56" s="50"/>
      <c r="H56" s="50"/>
      <c r="I56" s="50"/>
      <c r="J56" s="50"/>
      <c r="K56" s="80">
        <f>SUM(G56:J56)</f>
        <v>0</v>
      </c>
      <c r="L56" s="71"/>
      <c r="M56" s="64"/>
      <c r="N56" s="49"/>
      <c r="O56" s="3"/>
    </row>
    <row r="57" spans="1:15" ht="16.5" customHeight="1" x14ac:dyDescent="0.3">
      <c r="A57" s="305" t="s">
        <v>11</v>
      </c>
      <c r="B57" s="311">
        <f>SUM(B52:B56)</f>
        <v>10</v>
      </c>
      <c r="C57" s="311">
        <f t="shared" ref="C57:F57" si="18">SUM(C52:C56)</f>
        <v>20</v>
      </c>
      <c r="D57" s="311">
        <f t="shared" si="18"/>
        <v>20</v>
      </c>
      <c r="E57" s="311">
        <f t="shared" si="18"/>
        <v>50</v>
      </c>
      <c r="F57" s="311">
        <f t="shared" si="18"/>
        <v>100</v>
      </c>
      <c r="G57" s="311">
        <f>SUM(G52:G56)</f>
        <v>10</v>
      </c>
      <c r="H57" s="311">
        <f>SUM(H52:H56)</f>
        <v>20</v>
      </c>
      <c r="I57" s="311">
        <f t="shared" ref="I57:J57" si="19">SUM(I52:I56)</f>
        <v>20</v>
      </c>
      <c r="J57" s="311">
        <f t="shared" si="19"/>
        <v>0</v>
      </c>
      <c r="K57" s="311">
        <f>SUM(K52:K56)</f>
        <v>50</v>
      </c>
      <c r="L57" s="309" t="s">
        <v>182</v>
      </c>
      <c r="M57" s="65"/>
      <c r="N57" s="50"/>
      <c r="O57" s="3"/>
    </row>
    <row r="58" spans="1:15" ht="16.5" customHeight="1" x14ac:dyDescent="0.3">
      <c r="A58" s="313" t="s">
        <v>58</v>
      </c>
      <c r="B58" s="314">
        <f>SUM(B70,B73,B76,B78,B81,B84,B86,B88,B90,B94,B100,B106,B110)/13</f>
        <v>26.923076923076923</v>
      </c>
      <c r="C58" s="314">
        <f t="shared" ref="C58:J58" si="20">SUM(C70,C73,C76,C78,C81,C84,C86,C88,C90,C94,C100,C106,C110)/13</f>
        <v>23.076923076923077</v>
      </c>
      <c r="D58" s="314">
        <f t="shared" si="20"/>
        <v>19.23076923076923</v>
      </c>
      <c r="E58" s="314">
        <f t="shared" si="20"/>
        <v>30.76923076923077</v>
      </c>
      <c r="F58" s="314">
        <f t="shared" si="20"/>
        <v>100</v>
      </c>
      <c r="G58" s="314">
        <f t="shared" si="20"/>
        <v>26.923076923076923</v>
      </c>
      <c r="H58" s="314">
        <f>SUM(H70,H73,H76,H78,H81,H84,H86,H88,H90,H94,H100,H106,H110)/13</f>
        <v>23.076923076923077</v>
      </c>
      <c r="I58" s="314">
        <f t="shared" si="20"/>
        <v>19.23076923076923</v>
      </c>
      <c r="J58" s="314">
        <f t="shared" si="20"/>
        <v>0</v>
      </c>
      <c r="K58" s="314">
        <f>SUM(K70,K73,K76,K78,K81,K84,K86,K88,K90,K94,K100,K106,K110)/13</f>
        <v>69.230769230769226</v>
      </c>
      <c r="L58" s="315" t="s">
        <v>182</v>
      </c>
      <c r="M58" s="64"/>
      <c r="N58" s="49"/>
      <c r="O58" s="3"/>
    </row>
    <row r="59" spans="1:15" ht="16.5" customHeight="1" x14ac:dyDescent="0.3">
      <c r="A59" s="33" t="s">
        <v>59</v>
      </c>
      <c r="B59" s="341"/>
      <c r="C59" s="341"/>
      <c r="D59" s="341"/>
      <c r="E59" s="341"/>
      <c r="F59" s="375"/>
      <c r="G59" s="341"/>
      <c r="H59" s="341"/>
      <c r="I59" s="341"/>
      <c r="J59" s="341"/>
      <c r="K59" s="375"/>
      <c r="L59" s="376"/>
      <c r="M59" s="64"/>
      <c r="N59" s="49"/>
      <c r="O59" s="3"/>
    </row>
    <row r="60" spans="1:15" ht="16.5" customHeight="1" x14ac:dyDescent="0.3">
      <c r="A60" s="377" t="s">
        <v>60</v>
      </c>
      <c r="B60" s="378"/>
      <c r="C60" s="378"/>
      <c r="D60" s="378"/>
      <c r="E60" s="378"/>
      <c r="F60" s="379"/>
      <c r="G60" s="378"/>
      <c r="H60" s="378"/>
      <c r="I60" s="378"/>
      <c r="J60" s="378"/>
      <c r="K60" s="379"/>
      <c r="L60" s="143"/>
      <c r="M60" s="64"/>
      <c r="N60" s="49"/>
      <c r="O60" s="3"/>
    </row>
    <row r="61" spans="1:15" ht="16.5" customHeight="1" x14ac:dyDescent="0.3">
      <c r="A61" s="66" t="s">
        <v>61</v>
      </c>
      <c r="B61" s="49"/>
      <c r="C61" s="49"/>
      <c r="D61" s="49"/>
      <c r="E61" s="49"/>
      <c r="F61" s="80"/>
      <c r="G61" s="49"/>
      <c r="H61" s="49"/>
      <c r="I61" s="49"/>
      <c r="J61" s="49"/>
      <c r="K61" s="80"/>
      <c r="L61" s="44"/>
      <c r="M61" s="64"/>
      <c r="N61" s="49"/>
      <c r="O61" s="3"/>
    </row>
    <row r="62" spans="1:15" ht="16.5" customHeight="1" x14ac:dyDescent="0.3">
      <c r="A62" s="67" t="s">
        <v>62</v>
      </c>
      <c r="B62" s="49"/>
      <c r="C62" s="49"/>
      <c r="D62" s="49"/>
      <c r="E62" s="49"/>
      <c r="F62" s="80"/>
      <c r="G62" s="49"/>
      <c r="H62" s="49"/>
      <c r="I62" s="49"/>
      <c r="J62" s="49"/>
      <c r="K62" s="80"/>
      <c r="L62" s="44"/>
      <c r="M62" s="64"/>
      <c r="N62" s="49"/>
      <c r="O62" s="3"/>
    </row>
    <row r="63" spans="1:15" ht="16.5" customHeight="1" x14ac:dyDescent="0.3">
      <c r="A63" s="68" t="s">
        <v>63</v>
      </c>
      <c r="B63" s="49"/>
      <c r="C63" s="49"/>
      <c r="D63" s="49"/>
      <c r="E63" s="49"/>
      <c r="F63" s="80"/>
      <c r="G63" s="49"/>
      <c r="H63" s="49"/>
      <c r="I63" s="49"/>
      <c r="J63" s="49"/>
      <c r="K63" s="80"/>
      <c r="L63" s="44"/>
      <c r="M63" s="64"/>
      <c r="N63" s="49"/>
      <c r="O63" s="3"/>
    </row>
    <row r="64" spans="1:15" ht="16.5" customHeight="1" x14ac:dyDescent="0.3">
      <c r="A64" s="69" t="s">
        <v>64</v>
      </c>
      <c r="B64" s="49">
        <v>1</v>
      </c>
      <c r="C64" s="49">
        <v>1</v>
      </c>
      <c r="D64" s="49">
        <v>1</v>
      </c>
      <c r="E64" s="49">
        <v>1</v>
      </c>
      <c r="F64" s="80">
        <f>SUM(B64:E64)</f>
        <v>4</v>
      </c>
      <c r="G64" s="49"/>
      <c r="H64" s="49">
        <v>3</v>
      </c>
      <c r="I64" s="49">
        <v>3</v>
      </c>
      <c r="J64" s="49"/>
      <c r="K64" s="80">
        <f>SUM(G64:J64)</f>
        <v>6</v>
      </c>
      <c r="L64" s="44"/>
      <c r="M64" s="64"/>
      <c r="N64" s="49"/>
      <c r="O64" s="3"/>
    </row>
    <row r="65" spans="1:15" ht="16.5" customHeight="1" x14ac:dyDescent="0.3">
      <c r="A65" s="68" t="s">
        <v>65</v>
      </c>
      <c r="B65" s="49">
        <v>10</v>
      </c>
      <c r="C65" s="49"/>
      <c r="D65" s="49"/>
      <c r="E65" s="49"/>
      <c r="F65" s="80">
        <f t="shared" ref="F65:F69" si="21">SUM(B65:E65)</f>
        <v>10</v>
      </c>
      <c r="G65" s="49">
        <v>10</v>
      </c>
      <c r="H65" s="49"/>
      <c r="I65" s="49"/>
      <c r="J65" s="49"/>
      <c r="K65" s="80">
        <f t="shared" ref="K65:K69" si="22">SUM(G65:J65)</f>
        <v>10</v>
      </c>
      <c r="L65" s="60" t="s">
        <v>185</v>
      </c>
      <c r="M65" s="64"/>
      <c r="N65" s="49"/>
      <c r="O65" s="3"/>
    </row>
    <row r="66" spans="1:15" ht="16.5" customHeight="1" x14ac:dyDescent="0.3">
      <c r="A66" s="68" t="s">
        <v>66</v>
      </c>
      <c r="B66" s="49"/>
      <c r="C66" s="49">
        <v>10</v>
      </c>
      <c r="D66" s="49">
        <v>10</v>
      </c>
      <c r="E66" s="49">
        <v>10</v>
      </c>
      <c r="F66" s="80">
        <f t="shared" si="21"/>
        <v>30</v>
      </c>
      <c r="G66" s="49"/>
      <c r="H66" s="49">
        <v>10</v>
      </c>
      <c r="I66" s="49">
        <v>10</v>
      </c>
      <c r="J66" s="49"/>
      <c r="K66" s="80">
        <f t="shared" si="22"/>
        <v>20</v>
      </c>
      <c r="L66" s="44"/>
      <c r="M66" s="64"/>
      <c r="N66" s="49"/>
      <c r="O66" s="3"/>
    </row>
    <row r="67" spans="1:15" ht="16.5" customHeight="1" x14ac:dyDescent="0.3">
      <c r="A67" s="68" t="s">
        <v>67</v>
      </c>
      <c r="B67" s="49">
        <v>5</v>
      </c>
      <c r="C67" s="49">
        <v>5</v>
      </c>
      <c r="D67" s="49">
        <v>5</v>
      </c>
      <c r="E67" s="49">
        <v>5</v>
      </c>
      <c r="F67" s="80">
        <f t="shared" si="21"/>
        <v>20</v>
      </c>
      <c r="G67" s="49">
        <v>5</v>
      </c>
      <c r="H67" s="49">
        <v>5</v>
      </c>
      <c r="I67" s="49">
        <v>5</v>
      </c>
      <c r="J67" s="49"/>
      <c r="K67" s="80">
        <f t="shared" si="22"/>
        <v>15</v>
      </c>
      <c r="L67" s="44"/>
      <c r="M67" s="64"/>
      <c r="N67" s="49"/>
      <c r="O67" s="3"/>
    </row>
    <row r="68" spans="1:15" ht="16.5" customHeight="1" x14ac:dyDescent="0.3">
      <c r="A68" s="68" t="s">
        <v>68</v>
      </c>
      <c r="B68" s="49">
        <v>5</v>
      </c>
      <c r="C68" s="49">
        <v>5</v>
      </c>
      <c r="D68" s="49">
        <v>5</v>
      </c>
      <c r="E68" s="49">
        <v>5</v>
      </c>
      <c r="F68" s="80">
        <f t="shared" si="21"/>
        <v>20</v>
      </c>
      <c r="G68" s="49">
        <v>5</v>
      </c>
      <c r="H68" s="49">
        <v>5</v>
      </c>
      <c r="I68" s="49">
        <v>5</v>
      </c>
      <c r="J68" s="49"/>
      <c r="K68" s="80">
        <f t="shared" si="22"/>
        <v>15</v>
      </c>
      <c r="L68" s="44"/>
      <c r="M68" s="64"/>
      <c r="N68" s="49"/>
      <c r="O68" s="3"/>
    </row>
    <row r="69" spans="1:15" ht="16.5" customHeight="1" x14ac:dyDescent="0.3">
      <c r="A69" s="70" t="s">
        <v>69</v>
      </c>
      <c r="B69" s="50">
        <v>5</v>
      </c>
      <c r="C69" s="50">
        <v>5</v>
      </c>
      <c r="D69" s="50">
        <v>5</v>
      </c>
      <c r="E69" s="50">
        <v>5</v>
      </c>
      <c r="F69" s="80">
        <f t="shared" si="21"/>
        <v>20</v>
      </c>
      <c r="G69" s="49">
        <v>5</v>
      </c>
      <c r="H69" s="50">
        <v>5</v>
      </c>
      <c r="I69" s="50">
        <v>5</v>
      </c>
      <c r="J69" s="50"/>
      <c r="K69" s="80">
        <f t="shared" si="22"/>
        <v>15</v>
      </c>
      <c r="L69" s="71"/>
      <c r="M69" s="425"/>
      <c r="N69" s="49"/>
      <c r="O69" s="3"/>
    </row>
    <row r="70" spans="1:15" ht="16.5" customHeight="1" x14ac:dyDescent="0.3">
      <c r="A70" s="316" t="s">
        <v>11</v>
      </c>
      <c r="B70" s="548">
        <f>SUM(B65:B69)</f>
        <v>25</v>
      </c>
      <c r="C70" s="548">
        <f t="shared" ref="C70:G70" si="23">SUM(C65:C69)</f>
        <v>25</v>
      </c>
      <c r="D70" s="548">
        <f t="shared" si="23"/>
        <v>25</v>
      </c>
      <c r="E70" s="548">
        <f t="shared" si="23"/>
        <v>25</v>
      </c>
      <c r="F70" s="548">
        <f t="shared" si="23"/>
        <v>100</v>
      </c>
      <c r="G70" s="549">
        <f t="shared" si="23"/>
        <v>25</v>
      </c>
      <c r="H70" s="549">
        <f t="shared" ref="H70:K70" si="24">SUM(H65:H69)</f>
        <v>25</v>
      </c>
      <c r="I70" s="549">
        <f t="shared" si="24"/>
        <v>25</v>
      </c>
      <c r="J70" s="549">
        <f t="shared" si="24"/>
        <v>0</v>
      </c>
      <c r="K70" s="317">
        <f t="shared" si="24"/>
        <v>75</v>
      </c>
      <c r="L70" s="318" t="s">
        <v>182</v>
      </c>
      <c r="M70" s="425"/>
      <c r="N70" s="49"/>
      <c r="O70" s="3"/>
    </row>
    <row r="71" spans="1:15" ht="16.5" customHeight="1" x14ac:dyDescent="0.3">
      <c r="A71" s="53" t="s">
        <v>70</v>
      </c>
      <c r="B71" s="63"/>
      <c r="C71" s="63"/>
      <c r="D71" s="63"/>
      <c r="E71" s="63"/>
      <c r="F71" s="82"/>
      <c r="G71" s="63"/>
      <c r="H71" s="63"/>
      <c r="I71" s="63"/>
      <c r="J71" s="63"/>
      <c r="K71" s="82"/>
      <c r="L71" s="63"/>
      <c r="M71" s="425"/>
      <c r="N71" s="49"/>
      <c r="O71" s="3"/>
    </row>
    <row r="72" spans="1:15" ht="16.5" customHeight="1" x14ac:dyDescent="0.3">
      <c r="A72" s="35" t="s">
        <v>71</v>
      </c>
      <c r="B72" s="50">
        <v>3</v>
      </c>
      <c r="C72" s="50">
        <v>3</v>
      </c>
      <c r="D72" s="50">
        <v>3</v>
      </c>
      <c r="E72" s="50">
        <v>3</v>
      </c>
      <c r="F72" s="83">
        <f>SUM(B72:E72)</f>
        <v>12</v>
      </c>
      <c r="G72" s="50">
        <v>3</v>
      </c>
      <c r="H72" s="50">
        <v>3</v>
      </c>
      <c r="I72" s="50">
        <v>3</v>
      </c>
      <c r="J72" s="50"/>
      <c r="K72" s="83">
        <f>SUM(G72:J72)</f>
        <v>9</v>
      </c>
      <c r="L72" s="72" t="s">
        <v>185</v>
      </c>
      <c r="M72" s="598" t="s">
        <v>187</v>
      </c>
      <c r="N72" s="49"/>
      <c r="O72" s="3"/>
    </row>
    <row r="73" spans="1:15" ht="16.5" customHeight="1" x14ac:dyDescent="0.3">
      <c r="A73" s="309" t="s">
        <v>11</v>
      </c>
      <c r="B73" s="311">
        <v>25</v>
      </c>
      <c r="C73" s="311">
        <v>25</v>
      </c>
      <c r="D73" s="311">
        <v>25</v>
      </c>
      <c r="E73" s="311">
        <v>25</v>
      </c>
      <c r="F73" s="311">
        <f>SUM(B73:E73)</f>
        <v>100</v>
      </c>
      <c r="G73" s="311">
        <v>25</v>
      </c>
      <c r="H73" s="309">
        <v>25</v>
      </c>
      <c r="I73" s="309">
        <v>25</v>
      </c>
      <c r="J73" s="448"/>
      <c r="K73" s="451">
        <f>SUM(G73:J73)</f>
        <v>75</v>
      </c>
      <c r="L73" s="309" t="s">
        <v>182</v>
      </c>
      <c r="M73" s="64"/>
      <c r="N73" s="49"/>
      <c r="O73" s="3"/>
    </row>
    <row r="74" spans="1:15" ht="16.5" customHeight="1" x14ac:dyDescent="0.3">
      <c r="A74" s="35" t="s">
        <v>72</v>
      </c>
      <c r="B74" s="63"/>
      <c r="C74" s="63"/>
      <c r="D74" s="63"/>
      <c r="E74" s="63"/>
      <c r="F74" s="82"/>
      <c r="G74" s="63"/>
      <c r="H74" s="63"/>
      <c r="I74" s="63"/>
      <c r="J74" s="63"/>
      <c r="K74" s="82"/>
      <c r="L74" s="63"/>
      <c r="M74" s="64"/>
      <c r="N74" s="49"/>
      <c r="O74" s="3"/>
    </row>
    <row r="75" spans="1:15" ht="16.5" customHeight="1" x14ac:dyDescent="0.3">
      <c r="A75" s="35" t="s">
        <v>73</v>
      </c>
      <c r="B75" s="50">
        <v>3</v>
      </c>
      <c r="C75" s="50">
        <v>3</v>
      </c>
      <c r="D75" s="50">
        <v>3</v>
      </c>
      <c r="E75" s="50">
        <v>3</v>
      </c>
      <c r="F75" s="83">
        <f>SUM(B75:E75)</f>
        <v>12</v>
      </c>
      <c r="G75" s="50">
        <v>3</v>
      </c>
      <c r="H75" s="50">
        <v>3</v>
      </c>
      <c r="I75" s="50">
        <v>3</v>
      </c>
      <c r="J75" s="50"/>
      <c r="K75" s="83">
        <f>SUM(G75:J75)</f>
        <v>9</v>
      </c>
      <c r="L75" s="72" t="s">
        <v>185</v>
      </c>
      <c r="M75" s="64"/>
      <c r="N75" s="49"/>
      <c r="O75" s="3"/>
    </row>
    <row r="76" spans="1:15" ht="16.5" customHeight="1" x14ac:dyDescent="0.3">
      <c r="A76" s="309" t="s">
        <v>11</v>
      </c>
      <c r="B76" s="311">
        <v>25</v>
      </c>
      <c r="C76" s="311">
        <v>25</v>
      </c>
      <c r="D76" s="311">
        <v>25</v>
      </c>
      <c r="E76" s="311">
        <v>25</v>
      </c>
      <c r="F76" s="311">
        <f>SUM(B76:E76)</f>
        <v>100</v>
      </c>
      <c r="G76" s="311">
        <v>25</v>
      </c>
      <c r="H76" s="309">
        <v>25</v>
      </c>
      <c r="I76" s="309">
        <v>25</v>
      </c>
      <c r="J76" s="309"/>
      <c r="K76" s="311">
        <f>SUM(G76:J76)</f>
        <v>75</v>
      </c>
      <c r="L76" s="309" t="s">
        <v>182</v>
      </c>
      <c r="M76" s="64"/>
      <c r="N76" s="49"/>
      <c r="O76" s="3"/>
    </row>
    <row r="77" spans="1:15" ht="16.5" customHeight="1" x14ac:dyDescent="0.3">
      <c r="A77" s="35" t="s">
        <v>74</v>
      </c>
      <c r="B77" s="51">
        <v>1</v>
      </c>
      <c r="C77" s="51">
        <v>1</v>
      </c>
      <c r="D77" s="51">
        <v>1</v>
      </c>
      <c r="E77" s="51">
        <v>1</v>
      </c>
      <c r="F77" s="84">
        <f>SUM(B77:E77)</f>
        <v>4</v>
      </c>
      <c r="G77" s="51">
        <v>1</v>
      </c>
      <c r="H77" s="51">
        <v>1</v>
      </c>
      <c r="I77" s="51">
        <v>1</v>
      </c>
      <c r="J77" s="51"/>
      <c r="K77" s="84">
        <f>SUM(G77:J77)</f>
        <v>3</v>
      </c>
      <c r="L77" s="74" t="s">
        <v>185</v>
      </c>
      <c r="M77" s="64"/>
      <c r="N77" s="49"/>
      <c r="O77" s="3"/>
    </row>
    <row r="78" spans="1:15" ht="16.5" customHeight="1" x14ac:dyDescent="0.3">
      <c r="A78" s="309" t="s">
        <v>11</v>
      </c>
      <c r="B78" s="311">
        <v>25</v>
      </c>
      <c r="C78" s="311">
        <v>25</v>
      </c>
      <c r="D78" s="311">
        <v>25</v>
      </c>
      <c r="E78" s="311">
        <v>25</v>
      </c>
      <c r="F78" s="311">
        <f>SUM(B78:E78)</f>
        <v>100</v>
      </c>
      <c r="G78" s="311">
        <v>25</v>
      </c>
      <c r="H78" s="309">
        <v>25</v>
      </c>
      <c r="I78" s="309">
        <v>25</v>
      </c>
      <c r="J78" s="309"/>
      <c r="K78" s="311">
        <f>SUM(G78:J78)</f>
        <v>75</v>
      </c>
      <c r="L78" s="309" t="s">
        <v>182</v>
      </c>
      <c r="M78" s="64"/>
      <c r="N78" s="49"/>
      <c r="O78" s="3"/>
    </row>
    <row r="79" spans="1:15" ht="16.5" customHeight="1" x14ac:dyDescent="0.3">
      <c r="A79" s="35" t="s">
        <v>75</v>
      </c>
      <c r="B79" s="63"/>
      <c r="C79" s="63"/>
      <c r="D79" s="63"/>
      <c r="E79" s="63"/>
      <c r="F79" s="82"/>
      <c r="G79" s="63"/>
      <c r="H79" s="63"/>
      <c r="I79" s="63"/>
      <c r="J79" s="63"/>
      <c r="K79" s="82"/>
      <c r="L79" s="63"/>
      <c r="M79" s="64"/>
      <c r="N79" s="49"/>
      <c r="O79" s="3"/>
    </row>
    <row r="80" spans="1:15" ht="16.5" customHeight="1" x14ac:dyDescent="0.3">
      <c r="A80" s="36" t="s">
        <v>76</v>
      </c>
      <c r="B80" s="50">
        <v>3</v>
      </c>
      <c r="C80" s="50">
        <v>3</v>
      </c>
      <c r="D80" s="50">
        <v>3</v>
      </c>
      <c r="E80" s="50">
        <v>3</v>
      </c>
      <c r="F80" s="83">
        <f>SUM(B80:E80)</f>
        <v>12</v>
      </c>
      <c r="G80" s="50">
        <v>3</v>
      </c>
      <c r="H80" s="50">
        <v>3</v>
      </c>
      <c r="I80" s="50">
        <v>3</v>
      </c>
      <c r="J80" s="50"/>
      <c r="K80" s="83">
        <f>SUM(G80:J80)</f>
        <v>9</v>
      </c>
      <c r="L80" s="72" t="s">
        <v>185</v>
      </c>
      <c r="M80" s="64"/>
      <c r="N80" s="49"/>
      <c r="O80" s="3"/>
    </row>
    <row r="81" spans="1:15" ht="16.5" customHeight="1" x14ac:dyDescent="0.3">
      <c r="A81" s="319" t="s">
        <v>11</v>
      </c>
      <c r="B81" s="320">
        <v>25</v>
      </c>
      <c r="C81" s="320">
        <v>25</v>
      </c>
      <c r="D81" s="320">
        <v>25</v>
      </c>
      <c r="E81" s="320">
        <v>25</v>
      </c>
      <c r="F81" s="320">
        <f>SUM(B81:E81)</f>
        <v>100</v>
      </c>
      <c r="G81" s="320">
        <v>25</v>
      </c>
      <c r="H81" s="319">
        <v>25</v>
      </c>
      <c r="I81" s="319">
        <v>25</v>
      </c>
      <c r="J81" s="319"/>
      <c r="K81" s="320">
        <f>SUM(G81:J81)</f>
        <v>75</v>
      </c>
      <c r="L81" s="319" t="s">
        <v>182</v>
      </c>
      <c r="M81" s="64"/>
      <c r="N81" s="49"/>
      <c r="O81" s="3"/>
    </row>
    <row r="82" spans="1:15" ht="16.5" customHeight="1" x14ac:dyDescent="0.3">
      <c r="A82" s="35" t="s">
        <v>77</v>
      </c>
      <c r="B82" s="63"/>
      <c r="C82" s="63"/>
      <c r="D82" s="63"/>
      <c r="E82" s="63"/>
      <c r="F82" s="82"/>
      <c r="G82" s="63"/>
      <c r="H82" s="63"/>
      <c r="I82" s="63"/>
      <c r="J82" s="63"/>
      <c r="K82" s="82"/>
      <c r="L82" s="63"/>
      <c r="M82" s="64"/>
      <c r="N82" s="49"/>
      <c r="O82" s="3"/>
    </row>
    <row r="83" spans="1:15" ht="16.5" customHeight="1" x14ac:dyDescent="0.3">
      <c r="A83" s="35" t="s">
        <v>78</v>
      </c>
      <c r="B83" s="50">
        <v>3</v>
      </c>
      <c r="C83" s="50">
        <v>3</v>
      </c>
      <c r="D83" s="50">
        <v>3</v>
      </c>
      <c r="E83" s="50">
        <v>3</v>
      </c>
      <c r="F83" s="83">
        <f t="shared" ref="F83:F90" si="25">SUM(B83:E83)</f>
        <v>12</v>
      </c>
      <c r="G83" s="50">
        <v>3</v>
      </c>
      <c r="H83" s="50">
        <v>3</v>
      </c>
      <c r="I83" s="50">
        <v>3</v>
      </c>
      <c r="J83" s="50"/>
      <c r="K83" s="83">
        <f>SUM(G83:J83)</f>
        <v>9</v>
      </c>
      <c r="L83" s="72" t="s">
        <v>185</v>
      </c>
      <c r="M83" s="64"/>
      <c r="N83" s="49"/>
      <c r="O83" s="3"/>
    </row>
    <row r="84" spans="1:15" ht="16.5" customHeight="1" x14ac:dyDescent="0.3">
      <c r="A84" s="309" t="s">
        <v>11</v>
      </c>
      <c r="B84" s="311">
        <v>25</v>
      </c>
      <c r="C84" s="311">
        <v>25</v>
      </c>
      <c r="D84" s="311">
        <v>25</v>
      </c>
      <c r="E84" s="311">
        <v>25</v>
      </c>
      <c r="F84" s="311">
        <f t="shared" si="25"/>
        <v>100</v>
      </c>
      <c r="G84" s="311">
        <v>25</v>
      </c>
      <c r="H84" s="309">
        <v>25</v>
      </c>
      <c r="I84" s="309">
        <v>25</v>
      </c>
      <c r="J84" s="309"/>
      <c r="K84" s="311">
        <f>SUM(G84:J84)</f>
        <v>75</v>
      </c>
      <c r="L84" s="309" t="s">
        <v>182</v>
      </c>
      <c r="M84" s="64"/>
      <c r="N84" s="49"/>
      <c r="O84" s="3"/>
    </row>
    <row r="85" spans="1:15" ht="16.5" customHeight="1" x14ac:dyDescent="0.3">
      <c r="A85" s="35" t="s">
        <v>79</v>
      </c>
      <c r="B85" s="76">
        <v>3</v>
      </c>
      <c r="C85" s="76">
        <v>3</v>
      </c>
      <c r="D85" s="76">
        <v>3</v>
      </c>
      <c r="E85" s="76">
        <v>3</v>
      </c>
      <c r="F85" s="84">
        <f t="shared" si="25"/>
        <v>12</v>
      </c>
      <c r="G85" s="51">
        <v>3</v>
      </c>
      <c r="H85" s="51">
        <v>3</v>
      </c>
      <c r="I85" s="51">
        <v>3</v>
      </c>
      <c r="J85" s="51"/>
      <c r="K85" s="84">
        <f t="shared" ref="K85:K90" si="26">SUM(G85:J85)</f>
        <v>9</v>
      </c>
      <c r="L85" s="74" t="s">
        <v>185</v>
      </c>
      <c r="M85" s="64"/>
      <c r="N85" s="49"/>
      <c r="O85" s="3"/>
    </row>
    <row r="86" spans="1:15" ht="16.5" customHeight="1" x14ac:dyDescent="0.3">
      <c r="A86" s="309" t="s">
        <v>11</v>
      </c>
      <c r="B86" s="311">
        <v>25</v>
      </c>
      <c r="C86" s="311">
        <v>25</v>
      </c>
      <c r="D86" s="311">
        <v>25</v>
      </c>
      <c r="E86" s="311">
        <v>25</v>
      </c>
      <c r="F86" s="311">
        <f t="shared" si="25"/>
        <v>100</v>
      </c>
      <c r="G86" s="311">
        <v>25</v>
      </c>
      <c r="H86" s="309">
        <v>25</v>
      </c>
      <c r="I86" s="309">
        <v>25</v>
      </c>
      <c r="J86" s="309"/>
      <c r="K86" s="311">
        <f t="shared" si="26"/>
        <v>75</v>
      </c>
      <c r="L86" s="309" t="s">
        <v>182</v>
      </c>
      <c r="M86" s="64"/>
      <c r="N86" s="49"/>
      <c r="O86" s="3"/>
    </row>
    <row r="87" spans="1:15" ht="16.5" customHeight="1" x14ac:dyDescent="0.3">
      <c r="A87" s="35" t="s">
        <v>80</v>
      </c>
      <c r="B87" s="51">
        <v>3</v>
      </c>
      <c r="C87" s="51">
        <v>3</v>
      </c>
      <c r="D87" s="51">
        <v>3</v>
      </c>
      <c r="E87" s="51">
        <v>3</v>
      </c>
      <c r="F87" s="84">
        <f t="shared" si="25"/>
        <v>12</v>
      </c>
      <c r="G87" s="51">
        <v>3</v>
      </c>
      <c r="H87" s="51">
        <v>3</v>
      </c>
      <c r="I87" s="51">
        <v>3</v>
      </c>
      <c r="J87" s="51"/>
      <c r="K87" s="84">
        <f t="shared" si="26"/>
        <v>9</v>
      </c>
      <c r="L87" s="278" t="s">
        <v>185</v>
      </c>
      <c r="M87" s="64"/>
      <c r="N87" s="49"/>
      <c r="O87" s="3"/>
    </row>
    <row r="88" spans="1:15" ht="16.5" customHeight="1" x14ac:dyDescent="0.3">
      <c r="A88" s="309" t="s">
        <v>11</v>
      </c>
      <c r="B88" s="311">
        <v>25</v>
      </c>
      <c r="C88" s="311">
        <v>25</v>
      </c>
      <c r="D88" s="311">
        <v>25</v>
      </c>
      <c r="E88" s="311">
        <v>25</v>
      </c>
      <c r="F88" s="311">
        <f t="shared" si="25"/>
        <v>100</v>
      </c>
      <c r="G88" s="311">
        <v>25</v>
      </c>
      <c r="H88" s="309">
        <v>25</v>
      </c>
      <c r="I88" s="309">
        <v>25</v>
      </c>
      <c r="J88" s="309"/>
      <c r="K88" s="311">
        <f t="shared" si="26"/>
        <v>75</v>
      </c>
      <c r="L88" s="309" t="s">
        <v>182</v>
      </c>
      <c r="M88" s="64"/>
      <c r="N88" s="49"/>
      <c r="O88" s="3"/>
    </row>
    <row r="89" spans="1:15" ht="16.5" customHeight="1" x14ac:dyDescent="0.3">
      <c r="A89" s="35" t="s">
        <v>81</v>
      </c>
      <c r="B89" s="51">
        <v>1</v>
      </c>
      <c r="C89" s="51"/>
      <c r="D89" s="51"/>
      <c r="E89" s="51"/>
      <c r="F89" s="84">
        <f t="shared" si="25"/>
        <v>1</v>
      </c>
      <c r="G89" s="51">
        <v>1</v>
      </c>
      <c r="H89" s="51"/>
      <c r="I89" s="51"/>
      <c r="J89" s="51"/>
      <c r="K89" s="84">
        <f t="shared" si="26"/>
        <v>1</v>
      </c>
      <c r="L89" s="74" t="s">
        <v>185</v>
      </c>
      <c r="M89" s="425" t="s">
        <v>188</v>
      </c>
      <c r="N89" s="49"/>
      <c r="O89" s="3"/>
    </row>
    <row r="90" spans="1:15" ht="16.5" customHeight="1" x14ac:dyDescent="0.3">
      <c r="A90" s="309" t="s">
        <v>11</v>
      </c>
      <c r="B90" s="311">
        <v>100</v>
      </c>
      <c r="C90" s="311">
        <f>SUM(C89)</f>
        <v>0</v>
      </c>
      <c r="D90" s="311">
        <f t="shared" ref="D90:E90" si="27">SUM(D89)</f>
        <v>0</v>
      </c>
      <c r="E90" s="311">
        <f t="shared" si="27"/>
        <v>0</v>
      </c>
      <c r="F90" s="311">
        <f t="shared" si="25"/>
        <v>100</v>
      </c>
      <c r="G90" s="309">
        <v>100</v>
      </c>
      <c r="H90" s="311">
        <f>SUM(H89)</f>
        <v>0</v>
      </c>
      <c r="I90" s="311">
        <f t="shared" ref="I90:J90" si="28">SUM(I89)</f>
        <v>0</v>
      </c>
      <c r="J90" s="311">
        <f t="shared" si="28"/>
        <v>0</v>
      </c>
      <c r="K90" s="311">
        <f t="shared" si="26"/>
        <v>100</v>
      </c>
      <c r="L90" s="309" t="s">
        <v>182</v>
      </c>
      <c r="M90" s="425" t="s">
        <v>183</v>
      </c>
      <c r="N90" s="49"/>
      <c r="O90" s="3"/>
    </row>
    <row r="91" spans="1:15" ht="16.5" customHeight="1" x14ac:dyDescent="0.3">
      <c r="A91" s="53" t="s">
        <v>82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59" t="s">
        <v>185</v>
      </c>
      <c r="M91" s="425"/>
      <c r="N91" s="49"/>
      <c r="O91" s="3"/>
    </row>
    <row r="92" spans="1:15" ht="16.5" customHeight="1" x14ac:dyDescent="0.3">
      <c r="A92" s="35" t="s">
        <v>83</v>
      </c>
      <c r="B92" s="49"/>
      <c r="C92" s="49"/>
      <c r="D92" s="49"/>
      <c r="E92" s="49">
        <v>80</v>
      </c>
      <c r="F92" s="80">
        <f>SUM(E92)</f>
        <v>80</v>
      </c>
      <c r="G92" s="49"/>
      <c r="H92" s="49"/>
      <c r="I92" s="49"/>
      <c r="J92" s="49"/>
      <c r="K92" s="80">
        <f>SUM(G92:J92)</f>
        <v>0</v>
      </c>
      <c r="L92" s="49"/>
      <c r="M92" s="425"/>
      <c r="N92" s="49"/>
      <c r="O92" s="3"/>
    </row>
    <row r="93" spans="1:15" ht="16.5" customHeight="1" x14ac:dyDescent="0.3">
      <c r="A93" s="36" t="s">
        <v>84</v>
      </c>
      <c r="B93" s="50"/>
      <c r="C93" s="50"/>
      <c r="D93" s="50"/>
      <c r="E93" s="50">
        <v>20</v>
      </c>
      <c r="F93" s="80">
        <f>SUM(E93)</f>
        <v>20</v>
      </c>
      <c r="G93" s="50"/>
      <c r="H93" s="50"/>
      <c r="I93" s="50"/>
      <c r="J93" s="50"/>
      <c r="K93" s="93">
        <f>SUM(G93:J93)</f>
        <v>0</v>
      </c>
      <c r="L93" s="92"/>
      <c r="M93" s="425" t="s">
        <v>189</v>
      </c>
      <c r="N93" s="49"/>
      <c r="O93" s="3"/>
    </row>
    <row r="94" spans="1:15" ht="16.5" customHeight="1" x14ac:dyDescent="0.3">
      <c r="A94" s="309" t="s">
        <v>11</v>
      </c>
      <c r="B94" s="321">
        <f>SUM(B92:B93)</f>
        <v>0</v>
      </c>
      <c r="C94" s="321">
        <f t="shared" ref="C94:F94" si="29">SUM(C92:C93)</f>
        <v>0</v>
      </c>
      <c r="D94" s="321">
        <f t="shared" si="29"/>
        <v>0</v>
      </c>
      <c r="E94" s="321">
        <f t="shared" si="29"/>
        <v>100</v>
      </c>
      <c r="F94" s="321">
        <f t="shared" si="29"/>
        <v>100</v>
      </c>
      <c r="G94" s="321">
        <f t="shared" ref="G94" si="30">SUM(G92:G93)</f>
        <v>0</v>
      </c>
      <c r="H94" s="321">
        <f t="shared" ref="H94" si="31">SUM(H92:H93)</f>
        <v>0</v>
      </c>
      <c r="I94" s="321">
        <f t="shared" ref="I94" si="32">SUM(I92:I93)</f>
        <v>0</v>
      </c>
      <c r="J94" s="321">
        <f t="shared" ref="J94" si="33">SUM(J92:J93)</f>
        <v>0</v>
      </c>
      <c r="K94" s="321">
        <f t="shared" ref="K94" si="34">SUM(K92:K93)</f>
        <v>0</v>
      </c>
      <c r="L94" s="322" t="s">
        <v>182</v>
      </c>
      <c r="M94" s="64"/>
      <c r="N94" s="49"/>
      <c r="O94" s="3"/>
    </row>
    <row r="95" spans="1:15" ht="16.5" customHeight="1" x14ac:dyDescent="0.3">
      <c r="A95" s="35" t="s">
        <v>85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43" t="s">
        <v>185</v>
      </c>
      <c r="M95" s="64"/>
      <c r="N95" s="49"/>
      <c r="O95" s="3"/>
    </row>
    <row r="96" spans="1:15" ht="16.5" customHeight="1" x14ac:dyDescent="0.3">
      <c r="A96" s="35" t="s">
        <v>86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64"/>
      <c r="N96" s="49"/>
      <c r="O96" s="3"/>
    </row>
    <row r="97" spans="1:15" ht="16.5" customHeight="1" x14ac:dyDescent="0.3">
      <c r="A97" s="35" t="s">
        <v>83</v>
      </c>
      <c r="B97" s="49"/>
      <c r="C97" s="49">
        <v>25</v>
      </c>
      <c r="D97" s="49"/>
      <c r="E97" s="49">
        <v>25</v>
      </c>
      <c r="F97" s="80">
        <f>SUM(B97:E97)</f>
        <v>50</v>
      </c>
      <c r="G97" s="49"/>
      <c r="H97" s="49">
        <v>25</v>
      </c>
      <c r="I97" s="49"/>
      <c r="J97" s="49"/>
      <c r="K97" s="80">
        <f>SUM(G97:J97)</f>
        <v>25</v>
      </c>
      <c r="L97" s="49"/>
      <c r="M97" s="422"/>
      <c r="N97" s="49"/>
      <c r="O97" s="3"/>
    </row>
    <row r="98" spans="1:15" ht="16.5" customHeight="1" x14ac:dyDescent="0.3">
      <c r="A98" s="35" t="s">
        <v>87</v>
      </c>
      <c r="B98" s="49"/>
      <c r="C98" s="49">
        <v>10</v>
      </c>
      <c r="D98" s="49"/>
      <c r="E98" s="49">
        <v>10</v>
      </c>
      <c r="F98" s="80">
        <f>SUM(B98:E98)</f>
        <v>20</v>
      </c>
      <c r="G98" s="49"/>
      <c r="H98" s="49">
        <v>10</v>
      </c>
      <c r="I98" s="49"/>
      <c r="J98" s="49"/>
      <c r="K98" s="80">
        <f t="shared" ref="K98:K99" si="35">SUM(G98:J98)</f>
        <v>10</v>
      </c>
      <c r="L98" s="49"/>
      <c r="M98" s="64"/>
      <c r="N98" s="49"/>
      <c r="O98" s="3"/>
    </row>
    <row r="99" spans="1:15" ht="16.5" customHeight="1" x14ac:dyDescent="0.3">
      <c r="A99" s="35" t="s">
        <v>88</v>
      </c>
      <c r="B99" s="50"/>
      <c r="C99" s="50">
        <v>15</v>
      </c>
      <c r="D99" s="50"/>
      <c r="E99" s="50">
        <v>15</v>
      </c>
      <c r="F99" s="80">
        <f>SUM(B99:E99)</f>
        <v>30</v>
      </c>
      <c r="G99" s="50"/>
      <c r="H99" s="50">
        <v>15</v>
      </c>
      <c r="I99" s="50"/>
      <c r="J99" s="50"/>
      <c r="K99" s="80">
        <f t="shared" si="35"/>
        <v>15</v>
      </c>
      <c r="L99" s="50"/>
      <c r="M99" s="64"/>
      <c r="N99" s="49"/>
      <c r="O99" s="3"/>
    </row>
    <row r="100" spans="1:15" ht="16.5" customHeight="1" x14ac:dyDescent="0.3">
      <c r="A100" s="309" t="s">
        <v>11</v>
      </c>
      <c r="B100" s="311">
        <f>SUM(B97:B99)</f>
        <v>0</v>
      </c>
      <c r="C100" s="311">
        <f t="shared" ref="C100:E100" si="36">SUM(C97:C99)</f>
        <v>50</v>
      </c>
      <c r="D100" s="311">
        <f t="shared" si="36"/>
        <v>0</v>
      </c>
      <c r="E100" s="311">
        <f t="shared" si="36"/>
        <v>50</v>
      </c>
      <c r="F100" s="311">
        <f>SUM(F97:F99)</f>
        <v>100</v>
      </c>
      <c r="G100" s="311">
        <f>SUM(G97:G99)</f>
        <v>0</v>
      </c>
      <c r="H100" s="311">
        <f t="shared" ref="H100:J100" si="37">SUM(H97:H99)</f>
        <v>50</v>
      </c>
      <c r="I100" s="311">
        <f t="shared" si="37"/>
        <v>0</v>
      </c>
      <c r="J100" s="311">
        <f t="shared" si="37"/>
        <v>0</v>
      </c>
      <c r="K100" s="311">
        <f>SUM(K97:K99)</f>
        <v>50</v>
      </c>
      <c r="L100" s="309" t="s">
        <v>182</v>
      </c>
      <c r="M100" s="65"/>
      <c r="N100" s="50"/>
      <c r="O100" s="3"/>
    </row>
    <row r="101" spans="1:15" ht="16.5" customHeight="1" x14ac:dyDescent="0.3">
      <c r="A101" s="377" t="s">
        <v>89</v>
      </c>
      <c r="B101" s="378"/>
      <c r="C101" s="378"/>
      <c r="D101" s="378"/>
      <c r="E101" s="378"/>
      <c r="F101" s="379"/>
      <c r="G101" s="378"/>
      <c r="H101" s="378"/>
      <c r="I101" s="378"/>
      <c r="J101" s="378"/>
      <c r="K101" s="379"/>
      <c r="L101" s="332"/>
      <c r="M101" s="63"/>
      <c r="N101" s="275"/>
      <c r="O101" s="3"/>
    </row>
    <row r="102" spans="1:15" ht="16.5" customHeight="1" x14ac:dyDescent="0.3">
      <c r="A102" s="68" t="s">
        <v>90</v>
      </c>
      <c r="B102" s="49"/>
      <c r="C102" s="49"/>
      <c r="D102" s="49"/>
      <c r="E102" s="49"/>
      <c r="F102" s="80"/>
      <c r="G102" s="49"/>
      <c r="H102" s="49"/>
      <c r="I102" s="49"/>
      <c r="J102" s="49"/>
      <c r="K102" s="80"/>
      <c r="L102" s="60"/>
      <c r="M102" s="64"/>
      <c r="N102" s="49"/>
      <c r="O102" s="3"/>
    </row>
    <row r="103" spans="1:15" ht="16.5" customHeight="1" x14ac:dyDescent="0.3">
      <c r="A103" s="68" t="s">
        <v>91</v>
      </c>
      <c r="B103" s="49">
        <v>60</v>
      </c>
      <c r="C103" s="49">
        <v>60</v>
      </c>
      <c r="D103" s="49">
        <v>60</v>
      </c>
      <c r="E103" s="49">
        <v>60</v>
      </c>
      <c r="F103" s="80">
        <f>SUM(B103:E103)</f>
        <v>240</v>
      </c>
      <c r="G103" s="49">
        <v>60</v>
      </c>
      <c r="H103" s="49">
        <v>60</v>
      </c>
      <c r="I103" s="49">
        <v>60</v>
      </c>
      <c r="J103" s="49"/>
      <c r="K103" s="80">
        <f>SUM(G103:J103)</f>
        <v>180</v>
      </c>
      <c r="L103" s="60" t="s">
        <v>185</v>
      </c>
      <c r="M103" s="422"/>
      <c r="N103" s="49"/>
      <c r="O103" s="3"/>
    </row>
    <row r="104" spans="1:15" ht="16.5" customHeight="1" x14ac:dyDescent="0.3">
      <c r="A104" s="68" t="s">
        <v>92</v>
      </c>
      <c r="B104" s="49"/>
      <c r="C104" s="49"/>
      <c r="D104" s="49"/>
      <c r="E104" s="49"/>
      <c r="F104" s="80"/>
      <c r="G104" s="49"/>
      <c r="H104" s="49"/>
      <c r="I104" s="49"/>
      <c r="J104" s="49"/>
      <c r="K104" s="80"/>
      <c r="L104" s="60"/>
      <c r="M104" s="64"/>
      <c r="N104" s="49"/>
      <c r="O104" s="3"/>
    </row>
    <row r="105" spans="1:15" ht="16.5" customHeight="1" x14ac:dyDescent="0.3">
      <c r="A105" s="68" t="s">
        <v>93</v>
      </c>
      <c r="B105" s="50"/>
      <c r="C105" s="50"/>
      <c r="D105" s="50"/>
      <c r="E105" s="50"/>
      <c r="F105" s="83"/>
      <c r="G105" s="50"/>
      <c r="H105" s="50"/>
      <c r="I105" s="50"/>
      <c r="J105" s="50"/>
      <c r="K105" s="83"/>
      <c r="L105" s="72"/>
      <c r="M105" s="64"/>
      <c r="N105" s="49"/>
      <c r="O105" s="3"/>
    </row>
    <row r="106" spans="1:15" ht="16.5" customHeight="1" x14ac:dyDescent="0.3">
      <c r="A106" s="316" t="s">
        <v>355</v>
      </c>
      <c r="B106" s="323">
        <v>25</v>
      </c>
      <c r="C106" s="323">
        <v>25</v>
      </c>
      <c r="D106" s="323">
        <v>25</v>
      </c>
      <c r="E106" s="323">
        <v>25</v>
      </c>
      <c r="F106" s="323">
        <v>100</v>
      </c>
      <c r="G106" s="323">
        <v>25</v>
      </c>
      <c r="H106" s="323">
        <v>25</v>
      </c>
      <c r="I106" s="323">
        <v>25</v>
      </c>
      <c r="J106" s="323"/>
      <c r="K106" s="323">
        <f>SUM(G106:J106)</f>
        <v>75</v>
      </c>
      <c r="L106" s="316" t="s">
        <v>182</v>
      </c>
      <c r="M106" s="64" t="s">
        <v>183</v>
      </c>
      <c r="N106" s="49" t="s">
        <v>565</v>
      </c>
      <c r="O106" s="3"/>
    </row>
    <row r="107" spans="1:15" ht="16.5" customHeight="1" x14ac:dyDescent="0.3">
      <c r="A107" s="68" t="s">
        <v>94</v>
      </c>
      <c r="B107" s="63">
        <v>13</v>
      </c>
      <c r="C107" s="63">
        <v>13</v>
      </c>
      <c r="D107" s="63">
        <v>13</v>
      </c>
      <c r="E107" s="63">
        <v>13</v>
      </c>
      <c r="F107" s="82">
        <f>SUM(B107:E107)</f>
        <v>52</v>
      </c>
      <c r="G107" s="63">
        <v>13</v>
      </c>
      <c r="H107" s="63">
        <v>13</v>
      </c>
      <c r="I107" s="63">
        <v>13</v>
      </c>
      <c r="J107" s="63"/>
      <c r="K107" s="82">
        <f>SUM(G107:J107)</f>
        <v>39</v>
      </c>
      <c r="L107" s="43" t="s">
        <v>185</v>
      </c>
      <c r="M107" s="422"/>
      <c r="N107" s="49"/>
      <c r="O107" s="3"/>
    </row>
    <row r="108" spans="1:15" ht="16.5" customHeight="1" x14ac:dyDescent="0.3">
      <c r="A108" s="68" t="s">
        <v>92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64"/>
      <c r="N108" s="49"/>
      <c r="O108" s="3"/>
    </row>
    <row r="109" spans="1:15" ht="16.5" customHeight="1" x14ac:dyDescent="0.3">
      <c r="A109" s="68" t="s">
        <v>93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64"/>
      <c r="N109" s="49"/>
      <c r="O109" s="3"/>
    </row>
    <row r="110" spans="1:15" ht="16.5" customHeight="1" x14ac:dyDescent="0.3">
      <c r="A110" s="324" t="s">
        <v>355</v>
      </c>
      <c r="B110" s="317">
        <v>25</v>
      </c>
      <c r="C110" s="317">
        <v>25</v>
      </c>
      <c r="D110" s="317">
        <v>25</v>
      </c>
      <c r="E110" s="317">
        <v>25</v>
      </c>
      <c r="F110" s="317">
        <f>SUM(B110:E110)</f>
        <v>100</v>
      </c>
      <c r="G110" s="317">
        <v>25</v>
      </c>
      <c r="H110" s="317">
        <v>25</v>
      </c>
      <c r="I110" s="317">
        <v>25</v>
      </c>
      <c r="J110" s="317"/>
      <c r="K110" s="317">
        <f>SUM(G110:J110)</f>
        <v>75</v>
      </c>
      <c r="L110" s="318" t="s">
        <v>182</v>
      </c>
      <c r="M110" s="65" t="s">
        <v>183</v>
      </c>
      <c r="N110" s="50" t="s">
        <v>565</v>
      </c>
      <c r="O110" s="3"/>
    </row>
    <row r="111" spans="1:15" ht="16.5" customHeight="1" x14ac:dyDescent="0.3">
      <c r="A111" s="325" t="s">
        <v>356</v>
      </c>
      <c r="B111" s="326">
        <f>SUM(B123,B131,B137,B141,B144,B147,B150,B152,B154)/9</f>
        <v>21.111111111111111</v>
      </c>
      <c r="C111" s="326">
        <f t="shared" ref="C111:J111" si="38">SUM(C123,C131,C137,C141,C144,C147,C150,C152,C154)/9</f>
        <v>33.888888888888886</v>
      </c>
      <c r="D111" s="326">
        <f>SUM(D123,D131,D137,D141,D144,D147,D150,D152,D154)/9</f>
        <v>27.777777777777779</v>
      </c>
      <c r="E111" s="326">
        <f t="shared" si="38"/>
        <v>17.222222222222221</v>
      </c>
      <c r="F111" s="326">
        <f t="shared" si="38"/>
        <v>100</v>
      </c>
      <c r="G111" s="326">
        <f t="shared" si="38"/>
        <v>21.444444444444443</v>
      </c>
      <c r="H111" s="326">
        <f>SUM(H123,H131,H137,H141,H144,H147,H150,H152,H154)/9</f>
        <v>33.555555555555557</v>
      </c>
      <c r="I111" s="326">
        <f>SUM(I123,I131,I137,I141,I144,I147,I150,I152,I154)/9</f>
        <v>18.888888888888889</v>
      </c>
      <c r="J111" s="326">
        <f t="shared" si="38"/>
        <v>0</v>
      </c>
      <c r="K111" s="326">
        <f>SUM(K123,K131,K137,K141,K144,K147,K150,K152,K154)/9</f>
        <v>73.888888888888886</v>
      </c>
      <c r="L111" s="327" t="s">
        <v>182</v>
      </c>
      <c r="M111" s="64"/>
      <c r="N111" s="49"/>
      <c r="O111" s="3"/>
    </row>
    <row r="112" spans="1:15" ht="16.5" customHeight="1" x14ac:dyDescent="0.3">
      <c r="A112" s="380" t="s">
        <v>95</v>
      </c>
      <c r="B112" s="38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64"/>
      <c r="N112" s="49"/>
      <c r="O112" s="3"/>
    </row>
    <row r="113" spans="1:15" ht="16.5" customHeight="1" x14ac:dyDescent="0.3">
      <c r="A113" s="383" t="s">
        <v>96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64"/>
      <c r="N113" s="49"/>
      <c r="O113" s="3"/>
    </row>
    <row r="114" spans="1:15" ht="16.5" customHeight="1" x14ac:dyDescent="0.3">
      <c r="A114" s="382" t="s">
        <v>97</v>
      </c>
      <c r="B114" s="46">
        <v>1</v>
      </c>
      <c r="C114" s="46">
        <v>1</v>
      </c>
      <c r="D114" s="46">
        <v>1</v>
      </c>
      <c r="E114" s="46"/>
      <c r="F114" s="46">
        <f>SUM(B114:E114)</f>
        <v>3</v>
      </c>
      <c r="G114" s="46">
        <v>1</v>
      </c>
      <c r="H114" s="46">
        <v>1</v>
      </c>
      <c r="I114" s="46">
        <v>1</v>
      </c>
      <c r="J114" s="46"/>
      <c r="K114" s="46">
        <f>SUM(G114:J114)</f>
        <v>3</v>
      </c>
      <c r="L114" s="479" t="s">
        <v>185</v>
      </c>
      <c r="M114" s="425" t="s">
        <v>190</v>
      </c>
      <c r="N114" s="49"/>
      <c r="O114" s="3"/>
    </row>
    <row r="115" spans="1:15" ht="16.5" customHeight="1" x14ac:dyDescent="0.3">
      <c r="A115" s="101" t="s">
        <v>98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25" t="s">
        <v>359</v>
      </c>
      <c r="N115" s="49"/>
      <c r="O115" s="3"/>
    </row>
    <row r="116" spans="1:15" ht="16.5" customHeight="1" x14ac:dyDescent="0.3">
      <c r="A116" s="87" t="s">
        <v>99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25" t="s">
        <v>405</v>
      </c>
      <c r="N116" s="49"/>
      <c r="O116" s="3"/>
    </row>
    <row r="117" spans="1:15" ht="16.5" customHeight="1" x14ac:dyDescent="0.3">
      <c r="A117" s="102" t="s">
        <v>100</v>
      </c>
      <c r="B117" s="46"/>
      <c r="C117" s="46"/>
      <c r="D117" s="46"/>
      <c r="E117" s="46"/>
      <c r="F117" s="46"/>
      <c r="G117" s="46"/>
      <c r="H117" s="46"/>
      <c r="I117" s="519"/>
      <c r="J117" s="519"/>
      <c r="K117" s="519"/>
      <c r="L117" s="519"/>
      <c r="M117" s="64"/>
      <c r="N117" s="49"/>
      <c r="O117" s="3"/>
    </row>
    <row r="118" spans="1:15" ht="16.5" customHeight="1" x14ac:dyDescent="0.3">
      <c r="A118" s="101" t="s">
        <v>101</v>
      </c>
      <c r="B118" s="46"/>
      <c r="C118" s="46"/>
      <c r="D118" s="46"/>
      <c r="E118" s="46"/>
      <c r="F118" s="46"/>
      <c r="G118" s="46"/>
      <c r="H118" s="46"/>
      <c r="I118" s="519"/>
      <c r="J118" s="519"/>
      <c r="K118" s="519"/>
      <c r="L118" s="519"/>
      <c r="M118" s="64"/>
      <c r="N118" s="49"/>
      <c r="O118" s="3"/>
    </row>
    <row r="119" spans="1:15" ht="16.5" customHeight="1" x14ac:dyDescent="0.3">
      <c r="A119" s="101" t="s">
        <v>102</v>
      </c>
      <c r="B119" s="46"/>
      <c r="C119" s="46"/>
      <c r="D119" s="46"/>
      <c r="E119" s="46"/>
      <c r="F119" s="46"/>
      <c r="G119" s="46"/>
      <c r="H119" s="46"/>
      <c r="I119" s="519"/>
      <c r="J119" s="519"/>
      <c r="K119" s="519"/>
      <c r="L119" s="519"/>
      <c r="M119" s="64"/>
      <c r="N119" s="49"/>
      <c r="O119" s="3"/>
    </row>
    <row r="120" spans="1:15" ht="16.5" customHeight="1" x14ac:dyDescent="0.3">
      <c r="A120" s="101" t="s">
        <v>103</v>
      </c>
      <c r="B120" s="46"/>
      <c r="C120" s="46"/>
      <c r="D120" s="46"/>
      <c r="E120" s="46"/>
      <c r="F120" s="46"/>
      <c r="G120" s="46"/>
      <c r="H120" s="46"/>
      <c r="I120" s="519"/>
      <c r="J120" s="519"/>
      <c r="K120" s="519"/>
      <c r="L120" s="519"/>
      <c r="M120" s="64"/>
      <c r="N120" s="49"/>
      <c r="O120" s="3"/>
    </row>
    <row r="121" spans="1:15" ht="16.5" customHeight="1" x14ac:dyDescent="0.3">
      <c r="A121" s="103" t="s">
        <v>104</v>
      </c>
      <c r="B121" s="46"/>
      <c r="C121" s="46"/>
      <c r="D121" s="46"/>
      <c r="E121" s="46"/>
      <c r="F121" s="46"/>
      <c r="G121" s="46"/>
      <c r="H121" s="46"/>
      <c r="I121" s="519"/>
      <c r="J121" s="519"/>
      <c r="K121" s="519"/>
      <c r="L121" s="519"/>
      <c r="M121" s="64"/>
      <c r="N121" s="49"/>
      <c r="O121" s="3"/>
    </row>
    <row r="122" spans="1:15" ht="16.5" customHeight="1" x14ac:dyDescent="0.3">
      <c r="A122" s="102" t="s">
        <v>105</v>
      </c>
      <c r="B122" s="520"/>
      <c r="C122" s="520"/>
      <c r="D122" s="520"/>
      <c r="E122" s="520"/>
      <c r="F122" s="520"/>
      <c r="G122" s="520"/>
      <c r="H122" s="520"/>
      <c r="I122" s="520"/>
      <c r="J122" s="520"/>
      <c r="K122" s="520"/>
      <c r="L122" s="520"/>
      <c r="M122" s="425"/>
      <c r="N122" s="49"/>
      <c r="O122" s="3"/>
    </row>
    <row r="123" spans="1:15" ht="16.5" customHeight="1" x14ac:dyDescent="0.3">
      <c r="A123" s="336" t="s">
        <v>11</v>
      </c>
      <c r="B123" s="368">
        <v>35</v>
      </c>
      <c r="C123" s="368">
        <v>35</v>
      </c>
      <c r="D123" s="368">
        <v>30</v>
      </c>
      <c r="E123" s="368"/>
      <c r="F123" s="368">
        <f>SUM(B123:E123)</f>
        <v>100</v>
      </c>
      <c r="G123" s="368">
        <v>35</v>
      </c>
      <c r="H123" s="368">
        <v>35</v>
      </c>
      <c r="I123" s="368">
        <v>30</v>
      </c>
      <c r="J123" s="368"/>
      <c r="K123" s="368">
        <f>SUM(G123:J123)</f>
        <v>100</v>
      </c>
      <c r="L123" s="336" t="s">
        <v>182</v>
      </c>
      <c r="M123" s="425" t="s">
        <v>183</v>
      </c>
      <c r="N123" s="49"/>
      <c r="O123" s="3"/>
    </row>
    <row r="124" spans="1:15" ht="16.5" customHeight="1" x14ac:dyDescent="0.3">
      <c r="A124" s="104" t="s">
        <v>106</v>
      </c>
      <c r="B124" s="63">
        <v>1</v>
      </c>
      <c r="C124" s="63"/>
      <c r="D124" s="63"/>
      <c r="E124" s="63">
        <v>1</v>
      </c>
      <c r="F124" s="82">
        <f>SUM(B124:E124)</f>
        <v>2</v>
      </c>
      <c r="G124" s="63">
        <v>1</v>
      </c>
      <c r="H124" s="63">
        <v>0</v>
      </c>
      <c r="I124" s="63"/>
      <c r="J124" s="63"/>
      <c r="K124" s="82">
        <f>SUM(G124:J124)</f>
        <v>1</v>
      </c>
      <c r="L124" s="59" t="s">
        <v>185</v>
      </c>
      <c r="M124" s="425" t="s">
        <v>191</v>
      </c>
      <c r="N124" s="49"/>
      <c r="O124" s="3"/>
    </row>
    <row r="125" spans="1:15" ht="16.5" customHeight="1" x14ac:dyDescent="0.3">
      <c r="A125" s="100" t="s">
        <v>107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4" t="s">
        <v>192</v>
      </c>
      <c r="N125" s="49"/>
      <c r="O125" s="3"/>
    </row>
    <row r="126" spans="1:15" ht="16.5" customHeight="1" x14ac:dyDescent="0.3">
      <c r="A126" s="95" t="s">
        <v>108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64"/>
      <c r="N126" s="49"/>
      <c r="O126" s="3"/>
    </row>
    <row r="127" spans="1:15" ht="16.5" customHeight="1" x14ac:dyDescent="0.3">
      <c r="A127" s="94" t="s">
        <v>109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64"/>
      <c r="N127" s="49"/>
      <c r="O127" s="3"/>
    </row>
    <row r="128" spans="1:15" ht="16.5" customHeight="1" x14ac:dyDescent="0.3">
      <c r="A128" s="94" t="s">
        <v>110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64"/>
      <c r="N128" s="49"/>
      <c r="O128" s="3"/>
    </row>
    <row r="129" spans="1:15" ht="16.5" customHeight="1" x14ac:dyDescent="0.3">
      <c r="A129" s="88" t="s">
        <v>104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64"/>
      <c r="N129" s="49"/>
      <c r="O129" s="3"/>
    </row>
    <row r="130" spans="1:15" ht="16.5" customHeight="1" x14ac:dyDescent="0.3">
      <c r="A130" s="88" t="s">
        <v>105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64"/>
      <c r="N130" s="49"/>
      <c r="O130" s="3"/>
    </row>
    <row r="131" spans="1:15" ht="16.5" customHeight="1" x14ac:dyDescent="0.3">
      <c r="A131" s="336" t="s">
        <v>11</v>
      </c>
      <c r="B131" s="368">
        <v>50</v>
      </c>
      <c r="C131" s="368">
        <f>SUM(C124:C130)</f>
        <v>0</v>
      </c>
      <c r="D131" s="368">
        <f t="shared" ref="D131" si="39">SUM(D124:D130)</f>
        <v>0</v>
      </c>
      <c r="E131" s="368">
        <v>50</v>
      </c>
      <c r="F131" s="368">
        <v>100</v>
      </c>
      <c r="G131" s="368">
        <v>50</v>
      </c>
      <c r="H131" s="368">
        <v>0</v>
      </c>
      <c r="I131" s="368"/>
      <c r="J131" s="368"/>
      <c r="K131" s="368">
        <f>SUM(G131:J131)</f>
        <v>50</v>
      </c>
      <c r="L131" s="336" t="s">
        <v>182</v>
      </c>
      <c r="M131" s="64"/>
      <c r="N131" s="49"/>
      <c r="O131" s="3"/>
    </row>
    <row r="132" spans="1:15" s="517" customFormat="1" ht="16.5" customHeight="1" x14ac:dyDescent="0.3">
      <c r="A132" s="96" t="s">
        <v>111</v>
      </c>
      <c r="B132" s="521">
        <v>1</v>
      </c>
      <c r="C132" s="521">
        <v>1</v>
      </c>
      <c r="D132" s="521">
        <v>1</v>
      </c>
      <c r="E132" s="521">
        <v>1</v>
      </c>
      <c r="F132" s="521">
        <f>SUM(B132:E132)</f>
        <v>4</v>
      </c>
      <c r="G132" s="521">
        <v>1</v>
      </c>
      <c r="H132" s="521">
        <v>1</v>
      </c>
      <c r="I132" s="521">
        <v>1</v>
      </c>
      <c r="J132" s="521"/>
      <c r="K132" s="521">
        <f>SUM(G132:J132)</f>
        <v>3</v>
      </c>
      <c r="L132" s="522" t="s">
        <v>193</v>
      </c>
      <c r="M132" s="425" t="s">
        <v>194</v>
      </c>
      <c r="N132" s="46"/>
      <c r="O132" s="478"/>
    </row>
    <row r="133" spans="1:15" s="517" customFormat="1" ht="16.5" customHeight="1" x14ac:dyDescent="0.3">
      <c r="A133" s="97" t="s">
        <v>112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25" t="s">
        <v>195</v>
      </c>
      <c r="N133" s="46"/>
      <c r="O133" s="478"/>
    </row>
    <row r="134" spans="1:15" s="517" customFormat="1" ht="16.5" customHeight="1" x14ac:dyDescent="0.3">
      <c r="A134" s="86" t="s">
        <v>113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25" t="s">
        <v>360</v>
      </c>
      <c r="N134" s="46"/>
      <c r="O134" s="478"/>
    </row>
    <row r="135" spans="1:15" s="517" customFormat="1" ht="16.5" customHeight="1" x14ac:dyDescent="0.3">
      <c r="A135" s="97" t="s">
        <v>114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25" t="s">
        <v>406</v>
      </c>
      <c r="N135" s="46"/>
      <c r="O135" s="478"/>
    </row>
    <row r="136" spans="1:15" s="517" customFormat="1" ht="16.5" customHeight="1" x14ac:dyDescent="0.3">
      <c r="A136" s="86" t="s">
        <v>115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425" t="s">
        <v>407</v>
      </c>
      <c r="N136" s="46"/>
      <c r="O136" s="478"/>
    </row>
    <row r="137" spans="1:15" ht="16.5" customHeight="1" x14ac:dyDescent="0.3">
      <c r="A137" s="336" t="s">
        <v>11</v>
      </c>
      <c r="B137" s="547">
        <v>25</v>
      </c>
      <c r="C137" s="547">
        <v>25</v>
      </c>
      <c r="D137" s="547">
        <v>25</v>
      </c>
      <c r="E137" s="547">
        <v>25</v>
      </c>
      <c r="F137" s="547">
        <f>SUM(B137:E137)</f>
        <v>100</v>
      </c>
      <c r="G137" s="547">
        <v>25</v>
      </c>
      <c r="H137" s="547">
        <v>25</v>
      </c>
      <c r="I137" s="547">
        <v>25</v>
      </c>
      <c r="J137" s="547"/>
      <c r="K137" s="547">
        <f>SUM(G137:J137)</f>
        <v>75</v>
      </c>
      <c r="L137" s="338" t="s">
        <v>182</v>
      </c>
      <c r="M137" s="64"/>
      <c r="N137" s="49"/>
      <c r="O137" s="3"/>
    </row>
    <row r="138" spans="1:15" ht="16.5" customHeight="1" x14ac:dyDescent="0.3">
      <c r="A138" s="98" t="s">
        <v>116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4"/>
      <c r="N138" s="49"/>
      <c r="O138" s="3"/>
    </row>
    <row r="139" spans="1:15" ht="16.5" customHeight="1" x14ac:dyDescent="0.3">
      <c r="A139" s="452" t="s">
        <v>117</v>
      </c>
      <c r="B139" s="49"/>
      <c r="C139" s="49">
        <v>60</v>
      </c>
      <c r="D139" s="49">
        <v>40</v>
      </c>
      <c r="E139" s="49"/>
      <c r="F139" s="80">
        <f>SUM(B139:E139)</f>
        <v>100</v>
      </c>
      <c r="G139" s="49"/>
      <c r="H139" s="49">
        <v>60</v>
      </c>
      <c r="I139" s="49"/>
      <c r="J139" s="49"/>
      <c r="K139" s="80">
        <f>SUM(G139:J139)</f>
        <v>60</v>
      </c>
      <c r="L139" s="60" t="s">
        <v>185</v>
      </c>
      <c r="M139" s="64"/>
      <c r="N139" s="49"/>
      <c r="O139" s="3"/>
    </row>
    <row r="140" spans="1:15" ht="16.5" customHeight="1" x14ac:dyDescent="0.3">
      <c r="A140" s="89" t="s">
        <v>118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64"/>
      <c r="N140" s="49"/>
      <c r="O140" s="3"/>
    </row>
    <row r="141" spans="1:15" ht="16.5" customHeight="1" x14ac:dyDescent="0.3">
      <c r="A141" s="336" t="s">
        <v>11</v>
      </c>
      <c r="B141" s="338"/>
      <c r="C141" s="337">
        <f>SUM(C139)</f>
        <v>60</v>
      </c>
      <c r="D141" s="337">
        <f>SUM(D139)</f>
        <v>40</v>
      </c>
      <c r="E141" s="337">
        <f>SUM(E139)</f>
        <v>0</v>
      </c>
      <c r="F141" s="337">
        <f>SUM(F139)</f>
        <v>100</v>
      </c>
      <c r="G141" s="337">
        <f t="shared" ref="G141:H141" si="40">SUM(G139)</f>
        <v>0</v>
      </c>
      <c r="H141" s="337">
        <f t="shared" si="40"/>
        <v>60</v>
      </c>
      <c r="I141" s="338"/>
      <c r="J141" s="338"/>
      <c r="K141" s="337">
        <f>SUM(G141:J141)</f>
        <v>60</v>
      </c>
      <c r="L141" s="336" t="s">
        <v>182</v>
      </c>
      <c r="M141" s="64"/>
      <c r="N141" s="49"/>
      <c r="O141" s="3"/>
    </row>
    <row r="142" spans="1:15" ht="16.5" customHeight="1" x14ac:dyDescent="0.3">
      <c r="A142" s="99" t="s">
        <v>119</v>
      </c>
      <c r="B142" s="63">
        <v>30</v>
      </c>
      <c r="C142" s="63">
        <v>70</v>
      </c>
      <c r="D142" s="63"/>
      <c r="E142" s="63"/>
      <c r="F142" s="82">
        <f>SUM(B142:E142)</f>
        <v>100</v>
      </c>
      <c r="G142" s="63">
        <v>33</v>
      </c>
      <c r="H142" s="63">
        <v>67</v>
      </c>
      <c r="I142" s="63"/>
      <c r="J142" s="63"/>
      <c r="K142" s="63">
        <f>SUM(G142:J142)</f>
        <v>100</v>
      </c>
      <c r="L142" s="63"/>
      <c r="M142" s="422"/>
      <c r="N142" s="49"/>
      <c r="O142" s="3"/>
    </row>
    <row r="143" spans="1:15" ht="16.5" customHeight="1" x14ac:dyDescent="0.3">
      <c r="A143" s="89" t="s">
        <v>120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422"/>
      <c r="N143" s="49"/>
      <c r="O143" s="3"/>
    </row>
    <row r="144" spans="1:15" ht="16.5" customHeight="1" x14ac:dyDescent="0.3">
      <c r="A144" s="336" t="s">
        <v>11</v>
      </c>
      <c r="B144" s="337">
        <f>SUM(B142)</f>
        <v>30</v>
      </c>
      <c r="C144" s="337">
        <f>SUM(C142)</f>
        <v>70</v>
      </c>
      <c r="D144" s="337">
        <f t="shared" ref="D144:H144" si="41">SUM(D142)</f>
        <v>0</v>
      </c>
      <c r="E144" s="337">
        <f t="shared" si="41"/>
        <v>0</v>
      </c>
      <c r="F144" s="337">
        <f t="shared" si="41"/>
        <v>100</v>
      </c>
      <c r="G144" s="337">
        <f t="shared" si="41"/>
        <v>33</v>
      </c>
      <c r="H144" s="337">
        <f t="shared" si="41"/>
        <v>67</v>
      </c>
      <c r="I144" s="337">
        <f t="shared" ref="I144:J144" si="42">SUM(I142)</f>
        <v>0</v>
      </c>
      <c r="J144" s="337">
        <f t="shared" si="42"/>
        <v>0</v>
      </c>
      <c r="K144" s="337">
        <f>SUM(G144:J144)</f>
        <v>100</v>
      </c>
      <c r="L144" s="338" t="s">
        <v>182</v>
      </c>
      <c r="M144" s="425" t="s">
        <v>183</v>
      </c>
      <c r="N144" s="49"/>
      <c r="O144" s="3"/>
    </row>
    <row r="145" spans="1:15" ht="16.5" customHeight="1" x14ac:dyDescent="0.3">
      <c r="A145" s="99" t="s">
        <v>121</v>
      </c>
      <c r="B145" s="63"/>
      <c r="C145" s="63">
        <v>30</v>
      </c>
      <c r="D145" s="63">
        <v>70</v>
      </c>
      <c r="E145" s="63"/>
      <c r="F145" s="82">
        <f>SUM(C145:E145)</f>
        <v>100</v>
      </c>
      <c r="G145" s="63"/>
      <c r="H145" s="63">
        <v>30</v>
      </c>
      <c r="I145" s="63">
        <v>30</v>
      </c>
      <c r="J145" s="63"/>
      <c r="K145" s="63">
        <f>SUM(G145:J145)</f>
        <v>60</v>
      </c>
      <c r="L145" s="59" t="s">
        <v>185</v>
      </c>
      <c r="M145" s="422"/>
      <c r="N145" s="49"/>
      <c r="O145" s="3"/>
    </row>
    <row r="146" spans="1:15" ht="16.5" customHeight="1" x14ac:dyDescent="0.3">
      <c r="A146" s="89" t="s">
        <v>122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422"/>
      <c r="N146" s="49"/>
      <c r="O146" s="3"/>
    </row>
    <row r="147" spans="1:15" ht="16.5" customHeight="1" x14ac:dyDescent="0.3">
      <c r="A147" s="336" t="s">
        <v>11</v>
      </c>
      <c r="B147" s="337">
        <f>SUM(B145)</f>
        <v>0</v>
      </c>
      <c r="C147" s="337">
        <f t="shared" ref="C147:F147" si="43">SUM(C145)</f>
        <v>30</v>
      </c>
      <c r="D147" s="337">
        <f t="shared" si="43"/>
        <v>70</v>
      </c>
      <c r="E147" s="337">
        <f t="shared" si="43"/>
        <v>0</v>
      </c>
      <c r="F147" s="337">
        <f t="shared" si="43"/>
        <v>100</v>
      </c>
      <c r="G147" s="337">
        <f>SUM(G145)</f>
        <v>0</v>
      </c>
      <c r="H147" s="337">
        <f>SUM(H145)</f>
        <v>30</v>
      </c>
      <c r="I147" s="337">
        <v>30</v>
      </c>
      <c r="J147" s="337"/>
      <c r="K147" s="337">
        <f>SUM(G147:J147)</f>
        <v>60</v>
      </c>
      <c r="L147" s="338" t="s">
        <v>182</v>
      </c>
      <c r="M147" s="422"/>
      <c r="N147" s="49"/>
      <c r="O147" s="3"/>
    </row>
    <row r="148" spans="1:15" ht="16.5" customHeight="1" x14ac:dyDescent="0.3">
      <c r="A148" s="90" t="s">
        <v>123</v>
      </c>
      <c r="B148" s="521"/>
      <c r="C148" s="521">
        <v>1</v>
      </c>
      <c r="D148" s="521">
        <v>1</v>
      </c>
      <c r="E148" s="521">
        <v>1</v>
      </c>
      <c r="F148" s="477">
        <f>SUM(C148:E148)</f>
        <v>3</v>
      </c>
      <c r="G148" s="521"/>
      <c r="H148" s="521">
        <v>1</v>
      </c>
      <c r="I148" s="521">
        <v>1</v>
      </c>
      <c r="J148" s="521"/>
      <c r="K148" s="477">
        <f>SUM(G148:J148)</f>
        <v>2</v>
      </c>
      <c r="L148" s="522" t="s">
        <v>185</v>
      </c>
      <c r="M148" s="64"/>
      <c r="N148" s="49"/>
      <c r="O148" s="3"/>
    </row>
    <row r="149" spans="1:15" ht="16.5" customHeight="1" x14ac:dyDescent="0.3">
      <c r="A149" s="90" t="s">
        <v>124</v>
      </c>
      <c r="B149" s="106"/>
      <c r="C149" s="106"/>
      <c r="D149" s="106"/>
      <c r="E149" s="106"/>
      <c r="F149" s="523"/>
      <c r="G149" s="106"/>
      <c r="H149" s="106"/>
      <c r="I149" s="106"/>
      <c r="J149" s="106"/>
      <c r="K149" s="523"/>
      <c r="L149" s="106"/>
      <c r="M149" s="64"/>
      <c r="N149" s="49"/>
      <c r="O149" s="3"/>
    </row>
    <row r="150" spans="1:15" ht="16.5" customHeight="1" x14ac:dyDescent="0.3">
      <c r="A150" s="336" t="s">
        <v>11</v>
      </c>
      <c r="B150" s="338"/>
      <c r="C150" s="547">
        <v>35</v>
      </c>
      <c r="D150" s="547">
        <v>35</v>
      </c>
      <c r="E150" s="547">
        <v>30</v>
      </c>
      <c r="F150" s="547">
        <f>SUM(C150:E150)</f>
        <v>100</v>
      </c>
      <c r="G150" s="547"/>
      <c r="H150" s="547">
        <v>35</v>
      </c>
      <c r="I150" s="547">
        <v>35</v>
      </c>
      <c r="J150" s="547"/>
      <c r="K150" s="547">
        <f>SUM(G150:J150)</f>
        <v>70</v>
      </c>
      <c r="L150" s="338" t="s">
        <v>182</v>
      </c>
      <c r="M150" s="64"/>
      <c r="N150" s="49"/>
      <c r="O150" s="3"/>
    </row>
    <row r="151" spans="1:15" ht="16.5" customHeight="1" x14ac:dyDescent="0.3">
      <c r="A151" s="91" t="s">
        <v>125</v>
      </c>
      <c r="B151" s="127">
        <v>12</v>
      </c>
      <c r="C151" s="127">
        <v>12</v>
      </c>
      <c r="D151" s="127">
        <v>12</v>
      </c>
      <c r="E151" s="127">
        <v>12</v>
      </c>
      <c r="F151" s="524">
        <f>SUM(B151:E151)</f>
        <v>48</v>
      </c>
      <c r="G151" s="127">
        <v>12</v>
      </c>
      <c r="H151" s="127">
        <v>12</v>
      </c>
      <c r="I151" s="127">
        <v>12</v>
      </c>
      <c r="J151" s="127"/>
      <c r="K151" s="524">
        <f>SUM(G151:J151)</f>
        <v>36</v>
      </c>
      <c r="L151" s="481" t="s">
        <v>185</v>
      </c>
      <c r="M151" s="64"/>
      <c r="N151" s="49"/>
      <c r="O151" s="3"/>
    </row>
    <row r="152" spans="1:15" ht="16.5" customHeight="1" x14ac:dyDescent="0.3">
      <c r="A152" s="336" t="s">
        <v>11</v>
      </c>
      <c r="B152" s="547">
        <v>25</v>
      </c>
      <c r="C152" s="547">
        <v>25</v>
      </c>
      <c r="D152" s="547">
        <v>25</v>
      </c>
      <c r="E152" s="547">
        <v>25</v>
      </c>
      <c r="F152" s="547">
        <v>100</v>
      </c>
      <c r="G152" s="547">
        <v>25</v>
      </c>
      <c r="H152" s="547">
        <v>25</v>
      </c>
      <c r="I152" s="547">
        <v>25</v>
      </c>
      <c r="J152" s="547"/>
      <c r="K152" s="547">
        <f>SUM(G152:J152)</f>
        <v>75</v>
      </c>
      <c r="L152" s="338" t="s">
        <v>182</v>
      </c>
      <c r="M152" s="65"/>
      <c r="N152" s="50"/>
      <c r="O152" s="3"/>
    </row>
    <row r="153" spans="1:15" ht="33.75" customHeight="1" x14ac:dyDescent="0.3">
      <c r="A153" s="300" t="s">
        <v>126</v>
      </c>
      <c r="B153" s="224">
        <v>3</v>
      </c>
      <c r="C153" s="224">
        <v>3</v>
      </c>
      <c r="D153" s="224">
        <v>3</v>
      </c>
      <c r="E153" s="224">
        <v>3</v>
      </c>
      <c r="F153" s="525">
        <f>SUM(B153:E153)</f>
        <v>12</v>
      </c>
      <c r="G153" s="224">
        <v>3</v>
      </c>
      <c r="H153" s="224">
        <v>3</v>
      </c>
      <c r="I153" s="224">
        <v>3</v>
      </c>
      <c r="J153" s="224"/>
      <c r="K153" s="224">
        <f>SUM(G153:J153)</f>
        <v>9</v>
      </c>
      <c r="L153" s="526" t="s">
        <v>185</v>
      </c>
      <c r="M153" s="275"/>
      <c r="N153" s="63"/>
      <c r="O153" s="3"/>
    </row>
    <row r="154" spans="1:15" ht="16.5" customHeight="1" x14ac:dyDescent="0.3">
      <c r="A154" s="309" t="s">
        <v>11</v>
      </c>
      <c r="B154" s="311">
        <v>25</v>
      </c>
      <c r="C154" s="311">
        <v>25</v>
      </c>
      <c r="D154" s="311">
        <v>25</v>
      </c>
      <c r="E154" s="311">
        <v>25</v>
      </c>
      <c r="F154" s="311">
        <f>SUM(B154:E154)</f>
        <v>100</v>
      </c>
      <c r="G154" s="311">
        <v>25</v>
      </c>
      <c r="H154" s="311">
        <v>25</v>
      </c>
      <c r="I154" s="311">
        <v>25</v>
      </c>
      <c r="J154" s="311"/>
      <c r="K154" s="311">
        <f>SUM(G154:J154)</f>
        <v>75</v>
      </c>
      <c r="L154" s="309" t="s">
        <v>182</v>
      </c>
      <c r="M154" s="65"/>
      <c r="N154" s="50"/>
      <c r="O154" s="3"/>
    </row>
    <row r="155" spans="1:15" ht="16.5" customHeight="1" x14ac:dyDescent="0.3">
      <c r="A155" s="339" t="s">
        <v>127</v>
      </c>
      <c r="B155" s="340">
        <f>SUM(B159,B160,B161,B162,B163,B164)</f>
        <v>25</v>
      </c>
      <c r="C155" s="340">
        <f t="shared" ref="C155:K155" si="44">SUM(C159,C160,C161,C162,C163,C164)</f>
        <v>25</v>
      </c>
      <c r="D155" s="340">
        <f t="shared" si="44"/>
        <v>25</v>
      </c>
      <c r="E155" s="340">
        <f t="shared" si="44"/>
        <v>25</v>
      </c>
      <c r="F155" s="340">
        <f t="shared" si="44"/>
        <v>100</v>
      </c>
      <c r="G155" s="340">
        <f t="shared" si="44"/>
        <v>25</v>
      </c>
      <c r="H155" s="340">
        <f>SUM(H159,H160,H161,H162,H163,H164)</f>
        <v>25</v>
      </c>
      <c r="I155" s="340">
        <f>SUM(I159,I160,I161,I162,I163,I164)</f>
        <v>25</v>
      </c>
      <c r="J155" s="340">
        <f t="shared" si="44"/>
        <v>0</v>
      </c>
      <c r="K155" s="340">
        <f t="shared" si="44"/>
        <v>70</v>
      </c>
      <c r="L155" s="339" t="s">
        <v>182</v>
      </c>
      <c r="M155" s="656" t="s">
        <v>470</v>
      </c>
      <c r="N155" s="659" t="s">
        <v>471</v>
      </c>
      <c r="O155" s="3"/>
    </row>
    <row r="156" spans="1:15" ht="22.5" customHeight="1" x14ac:dyDescent="0.3">
      <c r="A156" s="33" t="s">
        <v>128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657"/>
      <c r="N156" s="660"/>
      <c r="O156" s="3"/>
    </row>
    <row r="157" spans="1:15" ht="27" customHeight="1" x14ac:dyDescent="0.3">
      <c r="A157" s="106" t="s">
        <v>129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657"/>
      <c r="N157" s="660"/>
      <c r="O157" s="3"/>
    </row>
    <row r="158" spans="1:15" ht="23.25" customHeight="1" x14ac:dyDescent="0.3">
      <c r="A158" s="127" t="s">
        <v>130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657"/>
      <c r="N158" s="660"/>
      <c r="O158" s="3"/>
    </row>
    <row r="159" spans="1:15" ht="25.5" customHeight="1" x14ac:dyDescent="0.3">
      <c r="A159" s="224" t="s">
        <v>131</v>
      </c>
      <c r="B159" s="51">
        <v>10</v>
      </c>
      <c r="C159" s="51">
        <v>5</v>
      </c>
      <c r="D159" s="51"/>
      <c r="E159" s="51"/>
      <c r="F159" s="84">
        <f>SUM(B159:E159)</f>
        <v>15</v>
      </c>
      <c r="G159" s="51">
        <v>10</v>
      </c>
      <c r="H159" s="51">
        <v>5</v>
      </c>
      <c r="I159" s="51"/>
      <c r="J159" s="51"/>
      <c r="K159" s="84">
        <f>SUM(G159:J159)</f>
        <v>15</v>
      </c>
      <c r="L159" s="51"/>
      <c r="M159" s="657"/>
      <c r="N159" s="660"/>
      <c r="O159" s="3"/>
    </row>
    <row r="160" spans="1:15" ht="42" customHeight="1" x14ac:dyDescent="0.3">
      <c r="A160" s="225" t="s">
        <v>132</v>
      </c>
      <c r="B160" s="51">
        <v>5</v>
      </c>
      <c r="C160" s="51">
        <v>5</v>
      </c>
      <c r="D160" s="51">
        <v>10</v>
      </c>
      <c r="E160" s="51">
        <v>10</v>
      </c>
      <c r="F160" s="84">
        <f t="shared" ref="F160:F164" si="45">SUM(B160:E160)</f>
        <v>30</v>
      </c>
      <c r="G160" s="51">
        <v>5</v>
      </c>
      <c r="H160" s="51">
        <v>5</v>
      </c>
      <c r="I160" s="51">
        <v>10</v>
      </c>
      <c r="J160" s="51"/>
      <c r="K160" s="84">
        <f t="shared" ref="K160:K164" si="46">SUM(G160:J160)</f>
        <v>20</v>
      </c>
      <c r="L160" s="51"/>
      <c r="M160" s="657"/>
      <c r="N160" s="660"/>
      <c r="O160" s="3"/>
    </row>
    <row r="161" spans="1:15" ht="24" customHeight="1" x14ac:dyDescent="0.3">
      <c r="A161" s="225" t="s">
        <v>133</v>
      </c>
      <c r="B161" s="51">
        <v>5</v>
      </c>
      <c r="C161" s="51">
        <v>5</v>
      </c>
      <c r="D161" s="51">
        <v>5</v>
      </c>
      <c r="E161" s="51">
        <v>5</v>
      </c>
      <c r="F161" s="84">
        <f t="shared" si="45"/>
        <v>20</v>
      </c>
      <c r="G161" s="51">
        <v>5</v>
      </c>
      <c r="H161" s="51">
        <v>5</v>
      </c>
      <c r="I161" s="51">
        <v>5</v>
      </c>
      <c r="J161" s="51"/>
      <c r="K161" s="84">
        <f t="shared" si="46"/>
        <v>15</v>
      </c>
      <c r="L161" s="51"/>
      <c r="M161" s="657"/>
      <c r="N161" s="660"/>
      <c r="O161" s="3"/>
    </row>
    <row r="162" spans="1:15" ht="45" customHeight="1" x14ac:dyDescent="0.3">
      <c r="A162" s="226" t="s">
        <v>134</v>
      </c>
      <c r="B162" s="51"/>
      <c r="C162" s="51">
        <v>5</v>
      </c>
      <c r="D162" s="51">
        <v>5</v>
      </c>
      <c r="E162" s="51"/>
      <c r="F162" s="84">
        <f t="shared" si="45"/>
        <v>10</v>
      </c>
      <c r="G162" s="51"/>
      <c r="H162" s="51">
        <v>5</v>
      </c>
      <c r="I162" s="51">
        <v>5</v>
      </c>
      <c r="J162" s="51"/>
      <c r="K162" s="84">
        <f t="shared" si="46"/>
        <v>10</v>
      </c>
      <c r="L162" s="51"/>
      <c r="M162" s="657"/>
      <c r="N162" s="660"/>
      <c r="O162" s="3"/>
    </row>
    <row r="163" spans="1:15" ht="27.75" customHeight="1" x14ac:dyDescent="0.3">
      <c r="A163" s="227" t="s">
        <v>135</v>
      </c>
      <c r="B163" s="51"/>
      <c r="C163" s="51"/>
      <c r="D163" s="51">
        <v>5</v>
      </c>
      <c r="E163" s="51">
        <v>5</v>
      </c>
      <c r="F163" s="84">
        <f t="shared" si="45"/>
        <v>10</v>
      </c>
      <c r="G163" s="51"/>
      <c r="H163" s="51"/>
      <c r="I163" s="51">
        <v>5</v>
      </c>
      <c r="J163" s="51"/>
      <c r="K163" s="84"/>
      <c r="L163" s="51"/>
      <c r="M163" s="657"/>
      <c r="N163" s="660"/>
      <c r="O163" s="3"/>
    </row>
    <row r="164" spans="1:15" ht="24.75" customHeight="1" x14ac:dyDescent="0.3">
      <c r="A164" s="228" t="s">
        <v>136</v>
      </c>
      <c r="B164" s="51">
        <v>5</v>
      </c>
      <c r="C164" s="51">
        <v>5</v>
      </c>
      <c r="D164" s="51"/>
      <c r="E164" s="51">
        <v>5</v>
      </c>
      <c r="F164" s="84">
        <f t="shared" si="45"/>
        <v>15</v>
      </c>
      <c r="G164" s="51">
        <v>5</v>
      </c>
      <c r="H164" s="51">
        <v>5</v>
      </c>
      <c r="I164" s="51"/>
      <c r="J164" s="51"/>
      <c r="K164" s="84">
        <f t="shared" si="46"/>
        <v>10</v>
      </c>
      <c r="L164" s="51"/>
      <c r="M164" s="657"/>
      <c r="N164" s="660"/>
      <c r="O164" s="3"/>
    </row>
    <row r="165" spans="1:15" ht="21" customHeight="1" x14ac:dyDescent="0.3">
      <c r="A165" s="342" t="s">
        <v>11</v>
      </c>
      <c r="B165" s="343">
        <f>SUM(B159:B164)</f>
        <v>25</v>
      </c>
      <c r="C165" s="343">
        <f t="shared" ref="C165:G165" si="47">SUM(C159:C164)</f>
        <v>25</v>
      </c>
      <c r="D165" s="343">
        <f t="shared" si="47"/>
        <v>25</v>
      </c>
      <c r="E165" s="343">
        <f t="shared" si="47"/>
        <v>25</v>
      </c>
      <c r="F165" s="343">
        <f t="shared" si="47"/>
        <v>100</v>
      </c>
      <c r="G165" s="550">
        <f t="shared" si="47"/>
        <v>25</v>
      </c>
      <c r="H165" s="550">
        <f>SUM(H159:H164)</f>
        <v>25</v>
      </c>
      <c r="I165" s="550">
        <f>SUM(I159:I164)</f>
        <v>25</v>
      </c>
      <c r="J165" s="550">
        <f>SUM(J159:J164)</f>
        <v>0</v>
      </c>
      <c r="K165" s="550">
        <f>SUM(K159:K164)</f>
        <v>70</v>
      </c>
      <c r="L165" s="344" t="s">
        <v>182</v>
      </c>
      <c r="M165" s="658"/>
      <c r="N165" s="661"/>
      <c r="O165" s="3"/>
    </row>
    <row r="166" spans="1:15" ht="16.5" customHeight="1" x14ac:dyDescent="0.3">
      <c r="A166" s="345" t="s">
        <v>137</v>
      </c>
      <c r="B166" s="346">
        <f>SUM(B168,B171,B173,B175,B177,B179,B181,B183,B184)</f>
        <v>20</v>
      </c>
      <c r="C166" s="346">
        <f t="shared" ref="C166:K166" si="48">SUM(C168:C185)</f>
        <v>30</v>
      </c>
      <c r="D166" s="346">
        <f t="shared" si="48"/>
        <v>20</v>
      </c>
      <c r="E166" s="346">
        <f t="shared" si="48"/>
        <v>30</v>
      </c>
      <c r="F166" s="346">
        <f t="shared" si="48"/>
        <v>100</v>
      </c>
      <c r="G166" s="346">
        <f t="shared" si="48"/>
        <v>25</v>
      </c>
      <c r="H166" s="346">
        <f t="shared" si="48"/>
        <v>25</v>
      </c>
      <c r="I166" s="346">
        <f>SUM(I168:I185)</f>
        <v>20</v>
      </c>
      <c r="J166" s="346">
        <f t="shared" si="48"/>
        <v>0</v>
      </c>
      <c r="K166" s="346">
        <f t="shared" si="48"/>
        <v>70</v>
      </c>
      <c r="L166" s="347" t="s">
        <v>182</v>
      </c>
      <c r="M166" s="64"/>
      <c r="N166" s="271"/>
      <c r="O166" s="3"/>
    </row>
    <row r="167" spans="1:15" ht="21.75" customHeight="1" x14ac:dyDescent="0.3">
      <c r="A167" s="33" t="s">
        <v>138</v>
      </c>
      <c r="B167" s="348"/>
      <c r="C167" s="348"/>
      <c r="D167" s="348"/>
      <c r="E167" s="348"/>
      <c r="F167" s="349"/>
      <c r="G167" s="348"/>
      <c r="H167" s="348"/>
      <c r="I167" s="348"/>
      <c r="J167" s="348"/>
      <c r="K167" s="349"/>
      <c r="L167" s="350"/>
      <c r="M167" s="551"/>
      <c r="N167" s="271"/>
      <c r="O167" s="3"/>
    </row>
    <row r="168" spans="1:15" s="48" customFormat="1" ht="16.5" customHeight="1" x14ac:dyDescent="0.3">
      <c r="A168" s="35" t="s">
        <v>139</v>
      </c>
      <c r="B168" s="49">
        <v>5</v>
      </c>
      <c r="C168" s="49"/>
      <c r="D168" s="49"/>
      <c r="E168" s="49">
        <v>5</v>
      </c>
      <c r="F168" s="80">
        <f>SUM(B168:E168)</f>
        <v>10</v>
      </c>
      <c r="G168" s="49">
        <v>5</v>
      </c>
      <c r="H168" s="49"/>
      <c r="I168" s="49"/>
      <c r="J168" s="49"/>
      <c r="K168" s="80">
        <f>SUM(G168:J168)</f>
        <v>5</v>
      </c>
      <c r="L168" s="49"/>
      <c r="M168" s="601" t="s">
        <v>442</v>
      </c>
      <c r="N168" s="271"/>
      <c r="O168" s="3"/>
    </row>
    <row r="169" spans="1:15" s="48" customFormat="1" ht="16.5" customHeight="1" x14ac:dyDescent="0.3">
      <c r="A169" s="35" t="s">
        <v>140</v>
      </c>
      <c r="B169" s="49"/>
      <c r="C169" s="49"/>
      <c r="D169" s="49"/>
      <c r="E169" s="49"/>
      <c r="F169" s="80"/>
      <c r="G169" s="49"/>
      <c r="H169" s="49"/>
      <c r="I169" s="49"/>
      <c r="J169" s="49"/>
      <c r="K169" s="80"/>
      <c r="L169" s="49"/>
      <c r="M169" s="602" t="s">
        <v>443</v>
      </c>
      <c r="N169" s="271"/>
      <c r="O169" s="3"/>
    </row>
    <row r="170" spans="1:15" s="48" customFormat="1" ht="16.5" customHeight="1" x14ac:dyDescent="0.3">
      <c r="A170" s="36" t="s">
        <v>141</v>
      </c>
      <c r="B170" s="50"/>
      <c r="C170" s="50"/>
      <c r="D170" s="50"/>
      <c r="E170" s="50"/>
      <c r="F170" s="83"/>
      <c r="G170" s="50"/>
      <c r="H170" s="50"/>
      <c r="I170" s="50"/>
      <c r="J170" s="50"/>
      <c r="K170" s="83"/>
      <c r="L170" s="50"/>
      <c r="M170" s="602" t="s">
        <v>444</v>
      </c>
      <c r="N170" s="271"/>
      <c r="O170" s="3"/>
    </row>
    <row r="171" spans="1:15" s="48" customFormat="1" ht="16.5" customHeight="1" x14ac:dyDescent="0.3">
      <c r="A171" s="53" t="s">
        <v>142</v>
      </c>
      <c r="B171" s="63"/>
      <c r="C171" s="63">
        <v>5</v>
      </c>
      <c r="D171" s="63"/>
      <c r="E171" s="63">
        <v>5</v>
      </c>
      <c r="F171" s="82">
        <f>SUM(B171:E171)</f>
        <v>10</v>
      </c>
      <c r="G171" s="63"/>
      <c r="H171" s="63">
        <v>5</v>
      </c>
      <c r="I171" s="63">
        <v>5</v>
      </c>
      <c r="J171" s="63"/>
      <c r="K171" s="82">
        <f>SUM(G171:J171)</f>
        <v>10</v>
      </c>
      <c r="L171" s="63"/>
      <c r="M171" s="602" t="s">
        <v>445</v>
      </c>
      <c r="N171" s="271"/>
      <c r="O171" s="3"/>
    </row>
    <row r="172" spans="1:15" s="48" customFormat="1" ht="16.5" customHeight="1" x14ac:dyDescent="0.3">
      <c r="A172" s="36" t="s">
        <v>143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83"/>
      <c r="L172" s="50"/>
      <c r="M172" s="602" t="s">
        <v>446</v>
      </c>
      <c r="N172" s="271"/>
      <c r="O172" s="3"/>
    </row>
    <row r="173" spans="1:15" s="48" customFormat="1" ht="16.5" customHeight="1" x14ac:dyDescent="0.3">
      <c r="A173" s="53" t="s">
        <v>144</v>
      </c>
      <c r="B173" s="63"/>
      <c r="C173" s="63"/>
      <c r="D173" s="63">
        <v>5</v>
      </c>
      <c r="E173" s="63">
        <v>5</v>
      </c>
      <c r="F173" s="82">
        <f>SUM(B173:E173)</f>
        <v>10</v>
      </c>
      <c r="G173" s="63"/>
      <c r="H173" s="63"/>
      <c r="I173" s="63">
        <v>5</v>
      </c>
      <c r="J173" s="63"/>
      <c r="K173" s="82">
        <f>SUM(G173:J173)</f>
        <v>5</v>
      </c>
      <c r="L173" s="63"/>
      <c r="M173" s="602" t="s">
        <v>447</v>
      </c>
      <c r="N173" s="271"/>
      <c r="O173" s="3"/>
    </row>
    <row r="174" spans="1:15" s="48" customFormat="1" ht="16.5" customHeight="1" x14ac:dyDescent="0.3">
      <c r="A174" s="36" t="s">
        <v>145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83"/>
      <c r="L174" s="50"/>
      <c r="M174" s="603" t="s">
        <v>448</v>
      </c>
      <c r="N174" s="271"/>
      <c r="O174" s="3"/>
    </row>
    <row r="175" spans="1:15" s="48" customFormat="1" ht="16.5" customHeight="1" x14ac:dyDescent="0.3">
      <c r="A175" s="53" t="s">
        <v>146</v>
      </c>
      <c r="B175" s="63"/>
      <c r="C175" s="63">
        <v>5</v>
      </c>
      <c r="D175" s="63">
        <v>5</v>
      </c>
      <c r="E175" s="63"/>
      <c r="F175" s="82">
        <f>SUM(B175:E175)</f>
        <v>10</v>
      </c>
      <c r="G175" s="63"/>
      <c r="H175" s="63">
        <v>5</v>
      </c>
      <c r="I175" s="63">
        <v>5</v>
      </c>
      <c r="J175" s="63"/>
      <c r="K175" s="82">
        <f>SUM(G175:J175)</f>
        <v>10</v>
      </c>
      <c r="L175" s="63"/>
      <c r="M175" s="604" t="s">
        <v>449</v>
      </c>
      <c r="N175" s="271"/>
      <c r="O175" s="3"/>
    </row>
    <row r="176" spans="1:15" s="48" customFormat="1" ht="16.5" customHeight="1" x14ac:dyDescent="0.3">
      <c r="A176" s="36" t="s">
        <v>147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602" t="s">
        <v>450</v>
      </c>
      <c r="N176" s="271"/>
      <c r="O176" s="3"/>
    </row>
    <row r="177" spans="1:15" s="48" customFormat="1" ht="16.5" customHeight="1" x14ac:dyDescent="0.3">
      <c r="A177" s="53" t="s">
        <v>148</v>
      </c>
      <c r="B177" s="63"/>
      <c r="C177" s="63"/>
      <c r="D177" s="63"/>
      <c r="E177" s="63">
        <v>5</v>
      </c>
      <c r="F177" s="82">
        <f>SUM(B177:E177)</f>
        <v>5</v>
      </c>
      <c r="G177" s="63"/>
      <c r="H177" s="63"/>
      <c r="I177" s="63"/>
      <c r="J177" s="63"/>
      <c r="K177" s="82">
        <f>SUM(G177:J177)</f>
        <v>0</v>
      </c>
      <c r="L177" s="63"/>
      <c r="M177" s="602" t="s">
        <v>451</v>
      </c>
      <c r="N177" s="49"/>
      <c r="O177" s="3"/>
    </row>
    <row r="178" spans="1:15" s="48" customFormat="1" ht="16.5" customHeight="1" x14ac:dyDescent="0.3">
      <c r="A178" s="36" t="s">
        <v>149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83"/>
      <c r="L178" s="50"/>
      <c r="M178" s="602" t="s">
        <v>452</v>
      </c>
      <c r="N178" s="49"/>
      <c r="O178" s="3"/>
    </row>
    <row r="179" spans="1:15" s="48" customFormat="1" ht="16.5" customHeight="1" x14ac:dyDescent="0.3">
      <c r="A179" s="53" t="s">
        <v>150</v>
      </c>
      <c r="B179" s="63">
        <v>5</v>
      </c>
      <c r="C179" s="63">
        <v>5</v>
      </c>
      <c r="D179" s="63">
        <v>5</v>
      </c>
      <c r="E179" s="63">
        <v>5</v>
      </c>
      <c r="F179" s="82">
        <f>SUM(B179:E179)</f>
        <v>20</v>
      </c>
      <c r="G179" s="63">
        <v>5</v>
      </c>
      <c r="H179" s="63">
        <v>5</v>
      </c>
      <c r="I179" s="63">
        <v>5</v>
      </c>
      <c r="J179" s="63"/>
      <c r="K179" s="82">
        <f>SUM(G179:J179)</f>
        <v>15</v>
      </c>
      <c r="L179" s="63"/>
      <c r="M179" s="602" t="s">
        <v>453</v>
      </c>
      <c r="N179" s="49"/>
      <c r="O179" s="3"/>
    </row>
    <row r="180" spans="1:15" s="48" customFormat="1" ht="16.5" customHeight="1" x14ac:dyDescent="0.3">
      <c r="A180" s="36" t="s">
        <v>151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602" t="s">
        <v>153</v>
      </c>
      <c r="N180" s="49"/>
      <c r="O180" s="3"/>
    </row>
    <row r="181" spans="1:15" s="48" customFormat="1" ht="16.5" customHeight="1" x14ac:dyDescent="0.3">
      <c r="A181" s="53" t="s">
        <v>152</v>
      </c>
      <c r="B181" s="63">
        <v>5</v>
      </c>
      <c r="C181" s="63">
        <v>5</v>
      </c>
      <c r="D181" s="63">
        <v>5</v>
      </c>
      <c r="E181" s="63">
        <v>5</v>
      </c>
      <c r="F181" s="82">
        <f>SUM(B181:E181)</f>
        <v>20</v>
      </c>
      <c r="G181" s="63">
        <v>5</v>
      </c>
      <c r="H181" s="63">
        <v>5</v>
      </c>
      <c r="I181" s="63"/>
      <c r="J181" s="63"/>
      <c r="K181" s="82">
        <f>SUM(G181:J181)</f>
        <v>10</v>
      </c>
      <c r="L181" s="63"/>
      <c r="M181" s="449"/>
      <c r="N181" s="49"/>
      <c r="O181" s="3"/>
    </row>
    <row r="182" spans="1:15" s="48" customFormat="1" ht="16.5" customHeight="1" x14ac:dyDescent="0.3">
      <c r="A182" s="36" t="s">
        <v>153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449"/>
      <c r="N182" s="49"/>
      <c r="O182" s="3"/>
    </row>
    <row r="183" spans="1:15" s="48" customFormat="1" ht="16.5" customHeight="1" x14ac:dyDescent="0.3">
      <c r="A183" s="105" t="s">
        <v>154</v>
      </c>
      <c r="B183" s="51">
        <v>5</v>
      </c>
      <c r="C183" s="51">
        <v>5</v>
      </c>
      <c r="D183" s="51"/>
      <c r="E183" s="51"/>
      <c r="F183" s="84">
        <f>SUM(B183:E183)</f>
        <v>10</v>
      </c>
      <c r="G183" s="51">
        <v>5</v>
      </c>
      <c r="H183" s="51">
        <v>5</v>
      </c>
      <c r="I183" s="51"/>
      <c r="J183" s="51"/>
      <c r="K183" s="84">
        <f>SUM(G183:J183)</f>
        <v>10</v>
      </c>
      <c r="L183" s="74"/>
      <c r="M183" s="450"/>
      <c r="N183" s="49"/>
      <c r="O183" s="3"/>
    </row>
    <row r="184" spans="1:15" s="48" customFormat="1" ht="16.5" customHeight="1" x14ac:dyDescent="0.3">
      <c r="A184" s="53" t="s">
        <v>155</v>
      </c>
      <c r="B184" s="63"/>
      <c r="C184" s="63">
        <v>5</v>
      </c>
      <c r="D184" s="63"/>
      <c r="E184" s="63"/>
      <c r="F184" s="82">
        <f>SUM(B184:E184)</f>
        <v>5</v>
      </c>
      <c r="G184" s="63">
        <v>5</v>
      </c>
      <c r="H184" s="63"/>
      <c r="I184" s="63"/>
      <c r="J184" s="63"/>
      <c r="K184" s="82">
        <f>SUM(G184:J184)</f>
        <v>5</v>
      </c>
      <c r="L184" s="63"/>
      <c r="M184" s="450"/>
      <c r="N184" s="49"/>
      <c r="O184" s="3"/>
    </row>
    <row r="185" spans="1:15" s="48" customFormat="1" ht="16.5" customHeight="1" x14ac:dyDescent="0.3">
      <c r="A185" s="36" t="s">
        <v>156</v>
      </c>
      <c r="B185" s="50"/>
      <c r="C185" s="50"/>
      <c r="D185" s="50"/>
      <c r="E185" s="50"/>
      <c r="F185" s="50"/>
      <c r="G185" s="50"/>
      <c r="H185" s="50"/>
      <c r="I185" s="50"/>
      <c r="J185" s="55"/>
      <c r="K185" s="50"/>
      <c r="L185" s="65"/>
      <c r="M185" s="450"/>
      <c r="N185" s="49"/>
      <c r="O185" s="3"/>
    </row>
    <row r="186" spans="1:15" ht="16.5" customHeight="1" x14ac:dyDescent="0.3">
      <c r="A186" s="319" t="s">
        <v>11</v>
      </c>
      <c r="B186" s="320">
        <f>SUM(B168:B185)</f>
        <v>20</v>
      </c>
      <c r="C186" s="320">
        <f t="shared" ref="C186:F186" si="49">SUM(C168:C185)</f>
        <v>30</v>
      </c>
      <c r="D186" s="320">
        <f t="shared" si="49"/>
        <v>20</v>
      </c>
      <c r="E186" s="320">
        <f t="shared" si="49"/>
        <v>30</v>
      </c>
      <c r="F186" s="320">
        <f t="shared" si="49"/>
        <v>100</v>
      </c>
      <c r="G186" s="320">
        <f t="shared" ref="G186" si="50">SUM(G168:G185)</f>
        <v>25</v>
      </c>
      <c r="H186" s="320">
        <f t="shared" ref="H186" si="51">SUM(H168:H185)</f>
        <v>25</v>
      </c>
      <c r="I186" s="320">
        <f t="shared" ref="I186" si="52">SUM(I168:I185)</f>
        <v>20</v>
      </c>
      <c r="J186" s="320">
        <f t="shared" ref="J186" si="53">SUM(J168:J185)</f>
        <v>0</v>
      </c>
      <c r="K186" s="320">
        <f t="shared" ref="K186" si="54">SUM(K168:K185)</f>
        <v>70</v>
      </c>
      <c r="L186" s="319" t="s">
        <v>182</v>
      </c>
      <c r="M186" s="810"/>
      <c r="N186" s="50"/>
      <c r="O186" s="3"/>
    </row>
    <row r="187" spans="1:15" s="48" customFormat="1" ht="16.5" customHeight="1" x14ac:dyDescent="0.3">
      <c r="A187" s="347" t="s">
        <v>157</v>
      </c>
      <c r="B187" s="351">
        <f>SUM(B191,B193,B195,B197,B199,B201)/6</f>
        <v>33.333333333333336</v>
      </c>
      <c r="C187" s="351">
        <f t="shared" ref="C187:J187" si="55">SUM(C191,C193,C195,C197,C199,C201)/6</f>
        <v>33.333333333333336</v>
      </c>
      <c r="D187" s="351">
        <f t="shared" si="55"/>
        <v>16.666666666666668</v>
      </c>
      <c r="E187" s="351">
        <f t="shared" si="55"/>
        <v>16.666666666666668</v>
      </c>
      <c r="F187" s="351">
        <f t="shared" si="55"/>
        <v>100</v>
      </c>
      <c r="G187" s="351">
        <f t="shared" si="55"/>
        <v>33.333333333333336</v>
      </c>
      <c r="H187" s="351">
        <f>SUM(H191,H193,H195,H197,H199,H201)/6</f>
        <v>33.333333333333336</v>
      </c>
      <c r="I187" s="351">
        <f>SUM(I191,I193,I195,I197,I199,I201)/6</f>
        <v>16.666666666666668</v>
      </c>
      <c r="J187" s="351">
        <f t="shared" si="55"/>
        <v>0</v>
      </c>
      <c r="K187" s="351">
        <f>SUM(K191,K193,K195,K197,K199,K201)/6</f>
        <v>83.333333333333329</v>
      </c>
      <c r="L187" s="347" t="s">
        <v>182</v>
      </c>
      <c r="M187" s="275"/>
      <c r="N187" s="49"/>
      <c r="O187" s="3"/>
    </row>
    <row r="188" spans="1:15" ht="16.5" customHeight="1" x14ac:dyDescent="0.3">
      <c r="A188" s="384" t="s">
        <v>158</v>
      </c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64"/>
      <c r="N188" s="49"/>
      <c r="O188" s="3"/>
    </row>
    <row r="189" spans="1:15" ht="16.5" customHeight="1" x14ac:dyDescent="0.3">
      <c r="A189" s="46" t="s">
        <v>159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108">
        <v>1500</v>
      </c>
      <c r="M189" s="64"/>
      <c r="N189" s="49"/>
      <c r="O189" s="3"/>
    </row>
    <row r="190" spans="1:15" ht="16.5" customHeight="1" x14ac:dyDescent="0.3">
      <c r="A190" s="106" t="s">
        <v>160</v>
      </c>
      <c r="B190" s="50">
        <v>50</v>
      </c>
      <c r="C190" s="50">
        <v>50</v>
      </c>
      <c r="D190" s="50"/>
      <c r="E190" s="50"/>
      <c r="F190" s="83">
        <f>SUM(B190:E190)</f>
        <v>100</v>
      </c>
      <c r="G190" s="50">
        <v>50</v>
      </c>
      <c r="H190" s="423">
        <v>50</v>
      </c>
      <c r="I190" s="50"/>
      <c r="J190" s="50"/>
      <c r="K190" s="83">
        <f t="shared" ref="K190:K195" si="56">SUM(G190:J190)</f>
        <v>100</v>
      </c>
      <c r="L190" s="71" t="s">
        <v>196</v>
      </c>
      <c r="M190" s="64"/>
      <c r="N190" s="49"/>
      <c r="O190" s="3"/>
    </row>
    <row r="191" spans="1:15" ht="16.5" customHeight="1" x14ac:dyDescent="0.3">
      <c r="A191" s="352" t="s">
        <v>11</v>
      </c>
      <c r="B191" s="321">
        <f>SUM(B190)</f>
        <v>50</v>
      </c>
      <c r="C191" s="321">
        <f t="shared" ref="C191:F191" si="57">SUM(C190)</f>
        <v>50</v>
      </c>
      <c r="D191" s="321">
        <f t="shared" si="57"/>
        <v>0</v>
      </c>
      <c r="E191" s="321">
        <f t="shared" si="57"/>
        <v>0</v>
      </c>
      <c r="F191" s="321">
        <f t="shared" si="57"/>
        <v>100</v>
      </c>
      <c r="G191" s="321">
        <f>SUM(G190)</f>
        <v>50</v>
      </c>
      <c r="H191" s="321">
        <v>50</v>
      </c>
      <c r="I191" s="321">
        <f t="shared" ref="I191" si="58">SUM(I190)</f>
        <v>0</v>
      </c>
      <c r="J191" s="321">
        <f t="shared" ref="J191" si="59">SUM(J190)</f>
        <v>0</v>
      </c>
      <c r="K191" s="321">
        <f t="shared" si="56"/>
        <v>100</v>
      </c>
      <c r="L191" s="322" t="s">
        <v>182</v>
      </c>
      <c r="M191" s="64" t="s">
        <v>183</v>
      </c>
      <c r="N191" s="49"/>
      <c r="O191" s="3"/>
    </row>
    <row r="192" spans="1:15" ht="16.5" customHeight="1" x14ac:dyDescent="0.3">
      <c r="A192" s="46" t="s">
        <v>161</v>
      </c>
      <c r="B192" s="51">
        <v>25</v>
      </c>
      <c r="C192" s="51">
        <v>25</v>
      </c>
      <c r="D192" s="51">
        <v>25</v>
      </c>
      <c r="E192" s="51">
        <v>25</v>
      </c>
      <c r="F192" s="84">
        <f>SUM(B192:E192)</f>
        <v>100</v>
      </c>
      <c r="G192" s="51">
        <v>25</v>
      </c>
      <c r="H192" s="51">
        <v>25</v>
      </c>
      <c r="I192" s="51">
        <v>25</v>
      </c>
      <c r="J192" s="51"/>
      <c r="K192" s="84">
        <f t="shared" si="56"/>
        <v>75</v>
      </c>
      <c r="L192" s="73" t="s">
        <v>197</v>
      </c>
      <c r="M192" s="64"/>
      <c r="N192" s="49"/>
      <c r="O192" s="3"/>
    </row>
    <row r="193" spans="1:15" ht="16.5" customHeight="1" x14ac:dyDescent="0.3">
      <c r="A193" s="309" t="s">
        <v>11</v>
      </c>
      <c r="B193" s="321">
        <f>SUM(B192)</f>
        <v>25</v>
      </c>
      <c r="C193" s="321">
        <f t="shared" ref="C193:J193" si="60">SUM(C192)</f>
        <v>25</v>
      </c>
      <c r="D193" s="321">
        <f t="shared" si="60"/>
        <v>25</v>
      </c>
      <c r="E193" s="321">
        <f t="shared" si="60"/>
        <v>25</v>
      </c>
      <c r="F193" s="321">
        <f t="shared" si="60"/>
        <v>100</v>
      </c>
      <c r="G193" s="321">
        <f t="shared" si="60"/>
        <v>25</v>
      </c>
      <c r="H193" s="321">
        <v>25</v>
      </c>
      <c r="I193" s="321">
        <f t="shared" si="60"/>
        <v>25</v>
      </c>
      <c r="J193" s="321">
        <f t="shared" si="60"/>
        <v>0</v>
      </c>
      <c r="K193" s="321">
        <f t="shared" si="56"/>
        <v>75</v>
      </c>
      <c r="L193" s="322" t="s">
        <v>182</v>
      </c>
      <c r="M193" s="64"/>
      <c r="N193" s="49"/>
      <c r="O193" s="3"/>
    </row>
    <row r="194" spans="1:15" ht="16.5" customHeight="1" x14ac:dyDescent="0.3">
      <c r="A194" s="46" t="s">
        <v>162</v>
      </c>
      <c r="B194" s="50">
        <v>25</v>
      </c>
      <c r="C194" s="50">
        <v>25</v>
      </c>
      <c r="D194" s="50">
        <v>25</v>
      </c>
      <c r="E194" s="50">
        <v>25</v>
      </c>
      <c r="F194" s="83">
        <f>SUM(B194:E194)</f>
        <v>100</v>
      </c>
      <c r="G194" s="50">
        <v>25</v>
      </c>
      <c r="H194" s="50">
        <v>25</v>
      </c>
      <c r="I194" s="50">
        <v>25</v>
      </c>
      <c r="J194" s="50"/>
      <c r="K194" s="83">
        <f t="shared" si="56"/>
        <v>75</v>
      </c>
      <c r="L194" s="71" t="s">
        <v>197</v>
      </c>
      <c r="M194" s="49"/>
      <c r="N194" s="49"/>
      <c r="O194" s="3"/>
    </row>
    <row r="195" spans="1:15" ht="16.5" customHeight="1" x14ac:dyDescent="0.3">
      <c r="A195" s="309" t="s">
        <v>11</v>
      </c>
      <c r="B195" s="321">
        <f>SUM(B194)</f>
        <v>25</v>
      </c>
      <c r="C195" s="321">
        <f t="shared" ref="C195:J195" si="61">SUM(C194)</f>
        <v>25</v>
      </c>
      <c r="D195" s="321">
        <f t="shared" si="61"/>
        <v>25</v>
      </c>
      <c r="E195" s="321">
        <f t="shared" si="61"/>
        <v>25</v>
      </c>
      <c r="F195" s="321">
        <f t="shared" si="61"/>
        <v>100</v>
      </c>
      <c r="G195" s="321">
        <f t="shared" si="61"/>
        <v>25</v>
      </c>
      <c r="H195" s="321">
        <v>25</v>
      </c>
      <c r="I195" s="321">
        <f t="shared" si="61"/>
        <v>25</v>
      </c>
      <c r="J195" s="321">
        <f t="shared" si="61"/>
        <v>0</v>
      </c>
      <c r="K195" s="321">
        <f t="shared" si="56"/>
        <v>75</v>
      </c>
      <c r="L195" s="322" t="s">
        <v>182</v>
      </c>
      <c r="M195" s="64"/>
      <c r="N195" s="49"/>
      <c r="O195" s="3"/>
    </row>
    <row r="196" spans="1:15" ht="16.5" customHeight="1" x14ac:dyDescent="0.3">
      <c r="A196" s="46" t="s">
        <v>163</v>
      </c>
      <c r="B196" s="51">
        <v>50</v>
      </c>
      <c r="C196" s="51">
        <v>50</v>
      </c>
      <c r="D196" s="51"/>
      <c r="E196" s="51"/>
      <c r="F196" s="84">
        <f>SUM(B196:E196)</f>
        <v>100</v>
      </c>
      <c r="G196" s="51">
        <v>50</v>
      </c>
      <c r="H196" s="51">
        <v>50</v>
      </c>
      <c r="I196" s="51"/>
      <c r="J196" s="51"/>
      <c r="K196" s="84"/>
      <c r="L196" s="73" t="s">
        <v>197</v>
      </c>
      <c r="M196" s="64"/>
      <c r="N196" s="49"/>
      <c r="O196" s="3"/>
    </row>
    <row r="197" spans="1:15" ht="16.5" customHeight="1" x14ac:dyDescent="0.3">
      <c r="A197" s="309" t="s">
        <v>11</v>
      </c>
      <c r="B197" s="321">
        <f>SUM(B196)</f>
        <v>50</v>
      </c>
      <c r="C197" s="321">
        <f t="shared" ref="C197:J197" si="62">SUM(C196)</f>
        <v>50</v>
      </c>
      <c r="D197" s="321">
        <f t="shared" si="62"/>
        <v>0</v>
      </c>
      <c r="E197" s="321">
        <f t="shared" si="62"/>
        <v>0</v>
      </c>
      <c r="F197" s="321">
        <f t="shared" si="62"/>
        <v>100</v>
      </c>
      <c r="G197" s="321">
        <f t="shared" si="62"/>
        <v>50</v>
      </c>
      <c r="H197" s="321">
        <v>50</v>
      </c>
      <c r="I197" s="321">
        <f t="shared" si="62"/>
        <v>0</v>
      </c>
      <c r="J197" s="321">
        <f t="shared" si="62"/>
        <v>0</v>
      </c>
      <c r="K197" s="321">
        <f>SUM(G197:J197)</f>
        <v>100</v>
      </c>
      <c r="L197" s="322" t="s">
        <v>182</v>
      </c>
      <c r="M197" s="64" t="s">
        <v>183</v>
      </c>
      <c r="N197" s="49"/>
      <c r="O197" s="3"/>
    </row>
    <row r="198" spans="1:15" ht="16.5" customHeight="1" x14ac:dyDescent="0.3">
      <c r="A198" s="46" t="s">
        <v>164</v>
      </c>
      <c r="B198" s="51">
        <v>25</v>
      </c>
      <c r="C198" s="51">
        <v>25</v>
      </c>
      <c r="D198" s="51">
        <v>25</v>
      </c>
      <c r="E198" s="51">
        <v>25</v>
      </c>
      <c r="F198" s="84">
        <f>SUM(B198:E198)</f>
        <v>100</v>
      </c>
      <c r="G198" s="51">
        <v>25</v>
      </c>
      <c r="H198" s="51">
        <v>25</v>
      </c>
      <c r="I198" s="51">
        <v>25</v>
      </c>
      <c r="J198" s="51"/>
      <c r="K198" s="84">
        <f>SUM(G198:J198)</f>
        <v>75</v>
      </c>
      <c r="L198" s="51"/>
      <c r="M198" s="64"/>
      <c r="N198" s="49"/>
      <c r="O198" s="3"/>
    </row>
    <row r="199" spans="1:15" ht="16.5" customHeight="1" x14ac:dyDescent="0.3">
      <c r="A199" s="309" t="s">
        <v>11</v>
      </c>
      <c r="B199" s="311">
        <f>SUM(B198)</f>
        <v>25</v>
      </c>
      <c r="C199" s="311">
        <f t="shared" ref="C199:J199" si="63">SUM(C198)</f>
        <v>25</v>
      </c>
      <c r="D199" s="311">
        <f t="shared" si="63"/>
        <v>25</v>
      </c>
      <c r="E199" s="311">
        <f t="shared" si="63"/>
        <v>25</v>
      </c>
      <c r="F199" s="311">
        <f t="shared" si="63"/>
        <v>100</v>
      </c>
      <c r="G199" s="311">
        <f t="shared" si="63"/>
        <v>25</v>
      </c>
      <c r="H199" s="311">
        <v>25</v>
      </c>
      <c r="I199" s="311">
        <f t="shared" si="63"/>
        <v>25</v>
      </c>
      <c r="J199" s="311">
        <f t="shared" si="63"/>
        <v>0</v>
      </c>
      <c r="K199" s="311">
        <f>SUM(G199:J199)</f>
        <v>75</v>
      </c>
      <c r="L199" s="309" t="s">
        <v>182</v>
      </c>
      <c r="M199" s="64"/>
      <c r="N199" s="49"/>
      <c r="O199" s="3"/>
    </row>
    <row r="200" spans="1:15" ht="16.5" customHeight="1" x14ac:dyDescent="0.3">
      <c r="A200" s="106" t="s">
        <v>165</v>
      </c>
      <c r="B200" s="51">
        <v>25</v>
      </c>
      <c r="C200" s="51">
        <v>25</v>
      </c>
      <c r="D200" s="51">
        <v>25</v>
      </c>
      <c r="E200" s="51">
        <v>25</v>
      </c>
      <c r="F200" s="84">
        <f>SUM(B200:E200)</f>
        <v>100</v>
      </c>
      <c r="G200" s="51">
        <v>25</v>
      </c>
      <c r="H200" s="51">
        <v>25</v>
      </c>
      <c r="I200" s="51">
        <v>25</v>
      </c>
      <c r="J200" s="51"/>
      <c r="K200" s="84">
        <f>SUM(G200:J200)</f>
        <v>75</v>
      </c>
      <c r="L200" s="51"/>
      <c r="M200" s="64"/>
      <c r="N200" s="49"/>
      <c r="O200" s="3"/>
    </row>
    <row r="201" spans="1:15" ht="16.5" customHeight="1" x14ac:dyDescent="0.3">
      <c r="A201" s="309" t="s">
        <v>11</v>
      </c>
      <c r="B201" s="311">
        <f>SUM(B200)</f>
        <v>25</v>
      </c>
      <c r="C201" s="311">
        <f t="shared" ref="C201:J201" si="64">SUM(C200)</f>
        <v>25</v>
      </c>
      <c r="D201" s="311">
        <f t="shared" si="64"/>
        <v>25</v>
      </c>
      <c r="E201" s="311">
        <f t="shared" si="64"/>
        <v>25</v>
      </c>
      <c r="F201" s="311">
        <f t="shared" si="64"/>
        <v>100</v>
      </c>
      <c r="G201" s="311">
        <f t="shared" si="64"/>
        <v>25</v>
      </c>
      <c r="H201" s="311">
        <v>25</v>
      </c>
      <c r="I201" s="311">
        <f t="shared" si="64"/>
        <v>25</v>
      </c>
      <c r="J201" s="311">
        <f t="shared" si="64"/>
        <v>0</v>
      </c>
      <c r="K201" s="311">
        <f>SUM(G201:J201)</f>
        <v>75</v>
      </c>
      <c r="L201" s="309" t="s">
        <v>182</v>
      </c>
      <c r="M201" s="65"/>
      <c r="N201" s="50"/>
      <c r="O201" s="3"/>
    </row>
    <row r="202" spans="1:15" ht="16.5" customHeight="1" x14ac:dyDescent="0.3">
      <c r="A202" s="353" t="s">
        <v>166</v>
      </c>
      <c r="B202" s="340">
        <f>SUM(B207,B209,B211,B215)/4</f>
        <v>25</v>
      </c>
      <c r="C202" s="340">
        <f t="shared" ref="C202:K202" si="65">SUM(C207,C209,C211,C215)/4</f>
        <v>25</v>
      </c>
      <c r="D202" s="340">
        <f t="shared" si="65"/>
        <v>25</v>
      </c>
      <c r="E202" s="340">
        <f t="shared" si="65"/>
        <v>25</v>
      </c>
      <c r="F202" s="340">
        <f t="shared" si="65"/>
        <v>100</v>
      </c>
      <c r="G202" s="340">
        <f t="shared" si="65"/>
        <v>25</v>
      </c>
      <c r="H202" s="340">
        <f t="shared" si="65"/>
        <v>25</v>
      </c>
      <c r="I202" s="340">
        <f>SUM(I207,I209,I211,I215)/4</f>
        <v>25</v>
      </c>
      <c r="J202" s="340">
        <f t="shared" si="65"/>
        <v>0</v>
      </c>
      <c r="K202" s="340">
        <f t="shared" si="65"/>
        <v>75</v>
      </c>
      <c r="L202" s="339" t="s">
        <v>182</v>
      </c>
      <c r="M202" s="64"/>
      <c r="N202" s="49"/>
      <c r="O202" s="3"/>
    </row>
    <row r="203" spans="1:15" ht="16.5" customHeight="1" x14ac:dyDescent="0.3">
      <c r="A203" s="33" t="s">
        <v>167</v>
      </c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64"/>
      <c r="N203" s="49"/>
      <c r="O203" s="3"/>
    </row>
    <row r="204" spans="1:15" ht="16.5" customHeight="1" x14ac:dyDescent="0.3">
      <c r="A204" s="35" t="s">
        <v>168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64"/>
      <c r="N204" s="49"/>
      <c r="O204" s="3"/>
    </row>
    <row r="205" spans="1:15" ht="16.5" customHeight="1" x14ac:dyDescent="0.3">
      <c r="A205" s="35" t="s">
        <v>169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64"/>
      <c r="N205" s="49"/>
      <c r="O205" s="3"/>
    </row>
    <row r="206" spans="1:15" ht="16.5" customHeight="1" x14ac:dyDescent="0.3">
      <c r="A206" s="35" t="s">
        <v>170</v>
      </c>
      <c r="B206" s="50">
        <v>3</v>
      </c>
      <c r="C206" s="50">
        <v>3</v>
      </c>
      <c r="D206" s="50">
        <v>3</v>
      </c>
      <c r="E206" s="50">
        <v>3</v>
      </c>
      <c r="F206" s="83">
        <f t="shared" ref="F206:F211" si="66">SUM(B206:E206)</f>
        <v>12</v>
      </c>
      <c r="G206" s="50">
        <v>3</v>
      </c>
      <c r="H206" s="50">
        <v>3</v>
      </c>
      <c r="I206" s="50">
        <v>3</v>
      </c>
      <c r="J206" s="50"/>
      <c r="K206" s="83">
        <f t="shared" ref="K206:K211" si="67">SUM(G206:J206)</f>
        <v>9</v>
      </c>
      <c r="L206" s="72" t="s">
        <v>198</v>
      </c>
      <c r="M206" s="64"/>
      <c r="N206" s="49"/>
      <c r="O206" s="3"/>
    </row>
    <row r="207" spans="1:15" ht="16.5" customHeight="1" x14ac:dyDescent="0.3">
      <c r="A207" s="309" t="s">
        <v>11</v>
      </c>
      <c r="B207" s="311">
        <v>25</v>
      </c>
      <c r="C207" s="311">
        <v>25</v>
      </c>
      <c r="D207" s="311">
        <v>25</v>
      </c>
      <c r="E207" s="311">
        <v>25</v>
      </c>
      <c r="F207" s="311">
        <f t="shared" si="66"/>
        <v>100</v>
      </c>
      <c r="G207" s="311">
        <v>25</v>
      </c>
      <c r="H207" s="311">
        <v>25</v>
      </c>
      <c r="I207" s="311">
        <v>25</v>
      </c>
      <c r="J207" s="311"/>
      <c r="K207" s="311">
        <f t="shared" si="67"/>
        <v>75</v>
      </c>
      <c r="L207" s="309" t="s">
        <v>182</v>
      </c>
      <c r="M207" s="64"/>
      <c r="N207" s="49"/>
      <c r="O207" s="3"/>
    </row>
    <row r="208" spans="1:15" ht="16.5" customHeight="1" x14ac:dyDescent="0.3">
      <c r="A208" s="107" t="s">
        <v>171</v>
      </c>
      <c r="B208" s="51">
        <v>3</v>
      </c>
      <c r="C208" s="51">
        <v>3</v>
      </c>
      <c r="D208" s="51">
        <v>3</v>
      </c>
      <c r="E208" s="51">
        <v>3</v>
      </c>
      <c r="F208" s="84">
        <f t="shared" si="66"/>
        <v>12</v>
      </c>
      <c r="G208" s="51">
        <v>3</v>
      </c>
      <c r="H208" s="51">
        <v>3</v>
      </c>
      <c r="I208" s="51">
        <v>3</v>
      </c>
      <c r="J208" s="51"/>
      <c r="K208" s="84">
        <f t="shared" si="67"/>
        <v>9</v>
      </c>
      <c r="L208" s="72" t="s">
        <v>198</v>
      </c>
      <c r="M208" s="64"/>
      <c r="N208" s="49"/>
      <c r="O208" s="3"/>
    </row>
    <row r="209" spans="1:15" ht="16.5" customHeight="1" x14ac:dyDescent="0.3">
      <c r="A209" s="309" t="s">
        <v>11</v>
      </c>
      <c r="B209" s="321">
        <v>25</v>
      </c>
      <c r="C209" s="321">
        <v>25</v>
      </c>
      <c r="D209" s="321">
        <v>25</v>
      </c>
      <c r="E209" s="321">
        <v>25</v>
      </c>
      <c r="F209" s="321">
        <f t="shared" si="66"/>
        <v>100</v>
      </c>
      <c r="G209" s="321">
        <v>25</v>
      </c>
      <c r="H209" s="321">
        <v>25</v>
      </c>
      <c r="I209" s="321">
        <v>25</v>
      </c>
      <c r="J209" s="321"/>
      <c r="K209" s="321">
        <f t="shared" si="67"/>
        <v>75</v>
      </c>
      <c r="L209" s="322" t="s">
        <v>182</v>
      </c>
      <c r="M209" s="64"/>
      <c r="N209" s="49"/>
      <c r="O209" s="3"/>
    </row>
    <row r="210" spans="1:15" ht="16.5" customHeight="1" x14ac:dyDescent="0.3">
      <c r="A210" s="107" t="s">
        <v>172</v>
      </c>
      <c r="B210" s="75">
        <v>3</v>
      </c>
      <c r="C210" s="75">
        <v>3</v>
      </c>
      <c r="D210" s="75">
        <v>3</v>
      </c>
      <c r="E210" s="75">
        <v>3</v>
      </c>
      <c r="F210" s="109">
        <f t="shared" si="66"/>
        <v>12</v>
      </c>
      <c r="G210" s="75">
        <v>3</v>
      </c>
      <c r="H210" s="75">
        <v>3</v>
      </c>
      <c r="I210" s="75">
        <v>3</v>
      </c>
      <c r="J210" s="75"/>
      <c r="K210" s="109">
        <f t="shared" si="67"/>
        <v>9</v>
      </c>
      <c r="L210" s="72" t="s">
        <v>198</v>
      </c>
      <c r="M210" s="64"/>
      <c r="N210" s="49"/>
      <c r="O210" s="3"/>
    </row>
    <row r="211" spans="1:15" ht="16.5" customHeight="1" x14ac:dyDescent="0.3">
      <c r="A211" s="309" t="s">
        <v>11</v>
      </c>
      <c r="B211" s="321">
        <v>25</v>
      </c>
      <c r="C211" s="321">
        <v>25</v>
      </c>
      <c r="D211" s="321">
        <v>25</v>
      </c>
      <c r="E211" s="321">
        <v>25</v>
      </c>
      <c r="F211" s="321">
        <f t="shared" si="66"/>
        <v>100</v>
      </c>
      <c r="G211" s="321">
        <v>25</v>
      </c>
      <c r="H211" s="321">
        <v>25</v>
      </c>
      <c r="I211" s="321">
        <v>25</v>
      </c>
      <c r="J211" s="321"/>
      <c r="K211" s="321">
        <f t="shared" si="67"/>
        <v>75</v>
      </c>
      <c r="L211" s="322" t="s">
        <v>182</v>
      </c>
      <c r="M211" s="64"/>
      <c r="N211" s="49"/>
      <c r="O211" s="3"/>
    </row>
    <row r="212" spans="1:15" ht="16.5" customHeight="1" x14ac:dyDescent="0.3">
      <c r="A212" s="35" t="s">
        <v>173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4"/>
      <c r="N212" s="49"/>
      <c r="O212" s="3"/>
    </row>
    <row r="213" spans="1:15" ht="16.5" customHeight="1" x14ac:dyDescent="0.3">
      <c r="A213" s="35" t="s">
        <v>174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64"/>
      <c r="N213" s="49"/>
      <c r="O213" s="3"/>
    </row>
    <row r="214" spans="1:15" ht="16.5" customHeight="1" x14ac:dyDescent="0.3">
      <c r="A214" s="35" t="s">
        <v>175</v>
      </c>
      <c r="B214" s="50">
        <v>5</v>
      </c>
      <c r="C214" s="50">
        <v>5</v>
      </c>
      <c r="D214" s="50">
        <v>5</v>
      </c>
      <c r="E214" s="50">
        <v>5</v>
      </c>
      <c r="F214" s="83">
        <f>SUM(B214:E214)</f>
        <v>20</v>
      </c>
      <c r="G214" s="50">
        <v>5</v>
      </c>
      <c r="H214" s="50">
        <v>5</v>
      </c>
      <c r="I214" s="50">
        <v>5</v>
      </c>
      <c r="J214" s="50"/>
      <c r="K214" s="83">
        <f>SUM(G214:J214)</f>
        <v>15</v>
      </c>
      <c r="L214" s="72" t="s">
        <v>185</v>
      </c>
      <c r="M214" s="64"/>
      <c r="N214" s="49"/>
      <c r="O214" s="3"/>
    </row>
    <row r="215" spans="1:15" ht="16.5" customHeight="1" x14ac:dyDescent="0.3">
      <c r="A215" s="309" t="s">
        <v>11</v>
      </c>
      <c r="B215" s="311">
        <v>25</v>
      </c>
      <c r="C215" s="311">
        <v>25</v>
      </c>
      <c r="D215" s="311">
        <v>25</v>
      </c>
      <c r="E215" s="311">
        <v>25</v>
      </c>
      <c r="F215" s="311">
        <f>SUM(B215:E215)</f>
        <v>100</v>
      </c>
      <c r="G215" s="311">
        <v>25</v>
      </c>
      <c r="H215" s="311">
        <v>25</v>
      </c>
      <c r="I215" s="311">
        <v>25</v>
      </c>
      <c r="J215" s="311"/>
      <c r="K215" s="311">
        <f>SUM(G215:J215)</f>
        <v>75</v>
      </c>
      <c r="L215" s="309" t="s">
        <v>182</v>
      </c>
      <c r="M215" s="65"/>
      <c r="N215" s="50"/>
      <c r="O215" s="3"/>
    </row>
    <row r="216" spans="1:15" ht="16.5" customHeight="1" x14ac:dyDescent="0.3">
      <c r="A216" s="527" t="s">
        <v>409</v>
      </c>
      <c r="B216" s="528">
        <f t="shared" ref="B216:K216" si="68">SUM(B219,B221,B225,B229,B235)/5</f>
        <v>0</v>
      </c>
      <c r="C216" s="528">
        <f t="shared" si="68"/>
        <v>0</v>
      </c>
      <c r="D216" s="532">
        <f t="shared" si="68"/>
        <v>47.5</v>
      </c>
      <c r="E216" s="532">
        <f t="shared" si="68"/>
        <v>52.5</v>
      </c>
      <c r="F216" s="528">
        <f t="shared" si="68"/>
        <v>100</v>
      </c>
      <c r="G216" s="528">
        <f t="shared" si="68"/>
        <v>0</v>
      </c>
      <c r="H216" s="528">
        <f t="shared" si="68"/>
        <v>0</v>
      </c>
      <c r="I216" s="532">
        <f>SUM(I219,I221,I225,I229,I235)/5</f>
        <v>47.5</v>
      </c>
      <c r="J216" s="528">
        <f t="shared" si="68"/>
        <v>0</v>
      </c>
      <c r="K216" s="532">
        <f t="shared" si="68"/>
        <v>47.5</v>
      </c>
      <c r="L216" s="527"/>
      <c r="M216" s="64"/>
      <c r="N216" s="49"/>
      <c r="O216" s="3"/>
    </row>
    <row r="217" spans="1:15" ht="16.5" customHeight="1" x14ac:dyDescent="0.3">
      <c r="A217" s="512" t="s">
        <v>387</v>
      </c>
      <c r="B217" s="513">
        <f>+B219+B221+B225+B229+B235/5</f>
        <v>0</v>
      </c>
      <c r="C217" s="513">
        <f t="shared" ref="C217" si="69">+C219+C221+C225+C229+C235/5</f>
        <v>0</v>
      </c>
      <c r="D217" s="513">
        <f>SUM(D219+D221+D225+D229+D235)/5</f>
        <v>47.5</v>
      </c>
      <c r="E217" s="513">
        <f t="shared" ref="E217:J217" si="70">SUM(E219+E221+E225+E229+E235)/5</f>
        <v>52.5</v>
      </c>
      <c r="F217" s="513">
        <f t="shared" si="70"/>
        <v>100</v>
      </c>
      <c r="G217" s="513">
        <f t="shared" si="70"/>
        <v>0</v>
      </c>
      <c r="H217" s="513">
        <f t="shared" si="70"/>
        <v>0</v>
      </c>
      <c r="I217" s="513">
        <f t="shared" si="70"/>
        <v>47.5</v>
      </c>
      <c r="J217" s="513">
        <f t="shared" si="70"/>
        <v>0</v>
      </c>
      <c r="K217" s="546">
        <f>SUM(K219+K221+K225+K229+K235)/5</f>
        <v>47.5</v>
      </c>
      <c r="L217" s="512"/>
      <c r="M217" s="64"/>
      <c r="N217" s="49"/>
      <c r="O217" s="3"/>
    </row>
    <row r="218" spans="1:15" s="461" customFormat="1" ht="16.5" customHeight="1" x14ac:dyDescent="0.3">
      <c r="A218" s="518" t="s">
        <v>401</v>
      </c>
      <c r="B218" s="458"/>
      <c r="C218" s="458"/>
      <c r="D218" s="458">
        <v>100</v>
      </c>
      <c r="E218" s="458"/>
      <c r="F218" s="458"/>
      <c r="G218" s="458"/>
      <c r="H218" s="458"/>
      <c r="I218" s="458">
        <v>100</v>
      </c>
      <c r="J218" s="458"/>
      <c r="K218" s="458"/>
      <c r="L218" s="457"/>
      <c r="M218" s="64"/>
      <c r="N218" s="459"/>
      <c r="O218" s="460"/>
    </row>
    <row r="219" spans="1:15" s="461" customFormat="1" ht="16.5" customHeight="1" x14ac:dyDescent="0.3">
      <c r="A219" s="448" t="s">
        <v>11</v>
      </c>
      <c r="B219" s="462"/>
      <c r="C219" s="462"/>
      <c r="D219" s="462">
        <v>100</v>
      </c>
      <c r="E219" s="462"/>
      <c r="F219" s="462">
        <f>SUM(B219:E219)</f>
        <v>100</v>
      </c>
      <c r="G219" s="462"/>
      <c r="H219" s="462"/>
      <c r="I219" s="462">
        <f>+I218</f>
        <v>100</v>
      </c>
      <c r="J219" s="462">
        <f>+J218</f>
        <v>0</v>
      </c>
      <c r="K219" s="462">
        <f>SUM(G219:J219)</f>
        <v>100</v>
      </c>
      <c r="L219" s="463" t="s">
        <v>182</v>
      </c>
      <c r="M219" s="64"/>
      <c r="N219" s="459"/>
      <c r="O219" s="460"/>
    </row>
    <row r="220" spans="1:15" s="461" customFormat="1" ht="16.5" customHeight="1" x14ac:dyDescent="0.3">
      <c r="A220" s="518" t="s">
        <v>402</v>
      </c>
      <c r="B220" s="458"/>
      <c r="C220" s="458"/>
      <c r="D220" s="458">
        <v>100</v>
      </c>
      <c r="E220" s="458"/>
      <c r="F220" s="458"/>
      <c r="G220" s="458"/>
      <c r="H220" s="458"/>
      <c r="I220" s="458">
        <v>100</v>
      </c>
      <c r="J220" s="458"/>
      <c r="K220" s="458"/>
      <c r="L220" s="457"/>
      <c r="M220" s="64"/>
      <c r="N220" s="459"/>
      <c r="O220" s="460"/>
    </row>
    <row r="221" spans="1:15" s="461" customFormat="1" ht="16.5" customHeight="1" x14ac:dyDescent="0.3">
      <c r="A221" s="448" t="s">
        <v>11</v>
      </c>
      <c r="B221" s="462"/>
      <c r="C221" s="462"/>
      <c r="D221" s="462">
        <v>100</v>
      </c>
      <c r="E221" s="462"/>
      <c r="F221" s="462">
        <f>SUM(B221:E221)</f>
        <v>100</v>
      </c>
      <c r="G221" s="462"/>
      <c r="H221" s="462"/>
      <c r="I221" s="462">
        <f>+I220</f>
        <v>100</v>
      </c>
      <c r="J221" s="462">
        <f>+J220</f>
        <v>0</v>
      </c>
      <c r="K221" s="462">
        <f>SUM(G221:J221)</f>
        <v>100</v>
      </c>
      <c r="L221" s="463" t="s">
        <v>182</v>
      </c>
      <c r="M221" s="64"/>
      <c r="N221" s="459"/>
      <c r="O221" s="460"/>
    </row>
    <row r="222" spans="1:15" s="461" customFormat="1" ht="16.5" customHeight="1" x14ac:dyDescent="0.3">
      <c r="A222" s="808" t="s">
        <v>539</v>
      </c>
      <c r="B222" s="458"/>
      <c r="C222" s="458"/>
      <c r="D222" s="458"/>
      <c r="E222" s="458"/>
      <c r="F222" s="458"/>
      <c r="G222" s="458"/>
      <c r="H222" s="458"/>
      <c r="I222" s="458"/>
      <c r="J222" s="458"/>
      <c r="K222" s="458"/>
      <c r="L222" s="457"/>
      <c r="M222" s="64"/>
      <c r="N222" s="459"/>
      <c r="O222" s="460"/>
    </row>
    <row r="223" spans="1:15" s="461" customFormat="1" ht="16.5" customHeight="1" x14ac:dyDescent="0.3">
      <c r="A223" s="533" t="s">
        <v>388</v>
      </c>
      <c r="B223" s="458"/>
      <c r="C223" s="458"/>
      <c r="D223" s="458">
        <v>45</v>
      </c>
      <c r="E223" s="458">
        <v>55</v>
      </c>
      <c r="F223" s="458">
        <f>SUM(B223:E223)</f>
        <v>100</v>
      </c>
      <c r="G223" s="458"/>
      <c r="H223" s="458"/>
      <c r="I223" s="599">
        <v>45</v>
      </c>
      <c r="J223" s="458"/>
      <c r="K223" s="458">
        <f>SUM(G223:J223)</f>
        <v>45</v>
      </c>
      <c r="L223" s="457"/>
      <c r="M223" s="64"/>
      <c r="N223" s="459"/>
      <c r="O223" s="460"/>
    </row>
    <row r="224" spans="1:15" s="461" customFormat="1" ht="16.5" customHeight="1" x14ac:dyDescent="0.3">
      <c r="A224" s="533" t="s">
        <v>377</v>
      </c>
      <c r="B224" s="458"/>
      <c r="C224" s="458"/>
      <c r="D224" s="458"/>
      <c r="E224" s="458">
        <v>100</v>
      </c>
      <c r="F224" s="458">
        <f>SUM(B224:E224)</f>
        <v>100</v>
      </c>
      <c r="G224" s="458"/>
      <c r="H224" s="458"/>
      <c r="I224" s="458"/>
      <c r="J224" s="458"/>
      <c r="K224" s="458">
        <f>SUM(G224:J224)</f>
        <v>0</v>
      </c>
      <c r="L224" s="457"/>
      <c r="M224" s="64"/>
      <c r="N224" s="459"/>
      <c r="O224" s="460"/>
    </row>
    <row r="225" spans="1:15" s="461" customFormat="1" ht="16.5" customHeight="1" x14ac:dyDescent="0.3">
      <c r="A225" s="448" t="s">
        <v>11</v>
      </c>
      <c r="B225" s="462"/>
      <c r="C225" s="462"/>
      <c r="D225" s="462">
        <v>22.5</v>
      </c>
      <c r="E225" s="462">
        <v>77.5</v>
      </c>
      <c r="F225" s="462">
        <f>SUM(B225:E225)</f>
        <v>100</v>
      </c>
      <c r="G225" s="462"/>
      <c r="H225" s="462"/>
      <c r="I225" s="462">
        <v>22.5</v>
      </c>
      <c r="J225" s="462">
        <f>SUM(J223:J224)</f>
        <v>0</v>
      </c>
      <c r="K225" s="462">
        <f>SUM(G225:J225)</f>
        <v>22.5</v>
      </c>
      <c r="L225" s="463" t="s">
        <v>182</v>
      </c>
      <c r="M225" s="64"/>
      <c r="N225" s="459"/>
      <c r="O225" s="460"/>
    </row>
    <row r="226" spans="1:15" s="461" customFormat="1" ht="16.5" customHeight="1" x14ac:dyDescent="0.3">
      <c r="A226" s="600" t="s">
        <v>403</v>
      </c>
      <c r="B226" s="458"/>
      <c r="C226" s="458"/>
      <c r="D226" s="458"/>
      <c r="E226" s="458"/>
      <c r="F226" s="458"/>
      <c r="G226" s="458"/>
      <c r="H226" s="458"/>
      <c r="I226" s="458"/>
      <c r="J226" s="458"/>
      <c r="K226" s="458"/>
      <c r="L226" s="457"/>
      <c r="M226" s="64"/>
      <c r="N226" s="459"/>
      <c r="O226" s="460"/>
    </row>
    <row r="227" spans="1:15" s="461" customFormat="1" ht="16.5" customHeight="1" x14ac:dyDescent="0.3">
      <c r="A227" s="127" t="s">
        <v>378</v>
      </c>
      <c r="B227" s="458"/>
      <c r="C227" s="458"/>
      <c r="D227" s="458"/>
      <c r="E227" s="458">
        <v>100</v>
      </c>
      <c r="F227" s="458">
        <f>SUM(B227:E227)</f>
        <v>100</v>
      </c>
      <c r="G227" s="458"/>
      <c r="H227" s="458"/>
      <c r="I227" s="458"/>
      <c r="J227" s="458"/>
      <c r="K227" s="458">
        <f>SUM(G227:J227)</f>
        <v>0</v>
      </c>
      <c r="L227" s="457"/>
      <c r="M227" s="64"/>
      <c r="N227" s="459"/>
      <c r="O227" s="460"/>
    </row>
    <row r="228" spans="1:15" s="461" customFormat="1" ht="16.5" customHeight="1" x14ac:dyDescent="0.3">
      <c r="A228" s="36" t="s">
        <v>379</v>
      </c>
      <c r="B228" s="458"/>
      <c r="C228" s="458"/>
      <c r="D228" s="458"/>
      <c r="E228" s="458"/>
      <c r="F228" s="458">
        <f>SUM(B228:E228)</f>
        <v>0</v>
      </c>
      <c r="G228" s="458"/>
      <c r="H228" s="458"/>
      <c r="I228" s="458"/>
      <c r="J228" s="458"/>
      <c r="K228" s="458">
        <f>SUM(G228:J228)</f>
        <v>0</v>
      </c>
      <c r="L228" s="457"/>
      <c r="M228" s="64"/>
      <c r="N228" s="459"/>
      <c r="O228" s="460"/>
    </row>
    <row r="229" spans="1:15" s="461" customFormat="1" ht="16.5" customHeight="1" x14ac:dyDescent="0.3">
      <c r="A229" s="448" t="s">
        <v>11</v>
      </c>
      <c r="B229" s="462">
        <v>0</v>
      </c>
      <c r="C229" s="462">
        <v>0</v>
      </c>
      <c r="D229" s="462">
        <v>0</v>
      </c>
      <c r="E229" s="462">
        <v>100</v>
      </c>
      <c r="F229" s="462">
        <f>SUM(B229:E229)</f>
        <v>100</v>
      </c>
      <c r="G229" s="462"/>
      <c r="H229" s="462"/>
      <c r="I229" s="462"/>
      <c r="J229" s="462">
        <f>SUM(J227:J228)</f>
        <v>0</v>
      </c>
      <c r="K229" s="462">
        <f>SUM(G229:J229)</f>
        <v>0</v>
      </c>
      <c r="L229" s="463" t="s">
        <v>182</v>
      </c>
      <c r="M229" s="64"/>
      <c r="N229" s="459"/>
      <c r="O229" s="460"/>
    </row>
    <row r="230" spans="1:15" s="461" customFormat="1" ht="16.5" customHeight="1" x14ac:dyDescent="0.3">
      <c r="A230" s="518" t="s">
        <v>404</v>
      </c>
      <c r="B230" s="458"/>
      <c r="C230" s="458"/>
      <c r="D230" s="458"/>
      <c r="E230" s="458"/>
      <c r="F230" s="458"/>
      <c r="G230" s="458"/>
      <c r="H230" s="458"/>
      <c r="I230" s="458"/>
      <c r="J230" s="458"/>
      <c r="K230" s="458"/>
      <c r="L230" s="457"/>
      <c r="M230" s="64"/>
      <c r="N230" s="459"/>
      <c r="O230" s="460"/>
    </row>
    <row r="231" spans="1:15" s="461" customFormat="1" ht="16.5" customHeight="1" x14ac:dyDescent="0.3">
      <c r="A231" s="518" t="s">
        <v>380</v>
      </c>
      <c r="B231" s="458"/>
      <c r="C231" s="458"/>
      <c r="D231" s="458"/>
      <c r="E231" s="458"/>
      <c r="F231" s="458"/>
      <c r="G231" s="458"/>
      <c r="H231" s="458"/>
      <c r="I231" s="458"/>
      <c r="J231" s="458"/>
      <c r="K231" s="458"/>
      <c r="L231" s="457"/>
      <c r="M231" s="64"/>
      <c r="N231" s="459"/>
      <c r="O231" s="460"/>
    </row>
    <row r="232" spans="1:15" s="461" customFormat="1" ht="16.5" customHeight="1" x14ac:dyDescent="0.3">
      <c r="A232" s="533" t="s">
        <v>381</v>
      </c>
      <c r="B232" s="458"/>
      <c r="C232" s="458"/>
      <c r="D232" s="458">
        <v>45</v>
      </c>
      <c r="E232" s="458">
        <v>55</v>
      </c>
      <c r="F232" s="458">
        <f>SUM(B232:E232)</f>
        <v>100</v>
      </c>
      <c r="G232" s="458"/>
      <c r="H232" s="458"/>
      <c r="I232" s="599">
        <v>45</v>
      </c>
      <c r="J232" s="458"/>
      <c r="K232" s="458">
        <f>SUM(G232:J232)</f>
        <v>45</v>
      </c>
      <c r="L232" s="457"/>
      <c r="M232" s="64"/>
      <c r="N232" s="459"/>
      <c r="O232" s="460"/>
    </row>
    <row r="233" spans="1:15" s="461" customFormat="1" ht="16.5" customHeight="1" x14ac:dyDescent="0.3">
      <c r="A233" s="533" t="s">
        <v>382</v>
      </c>
      <c r="B233" s="458"/>
      <c r="C233" s="458"/>
      <c r="D233" s="458"/>
      <c r="E233" s="458">
        <v>100</v>
      </c>
      <c r="F233" s="458">
        <f t="shared" ref="F233:F234" si="71">SUM(B233:E233)</f>
        <v>100</v>
      </c>
      <c r="G233" s="458"/>
      <c r="H233" s="458"/>
      <c r="I233" s="458"/>
      <c r="J233" s="458"/>
      <c r="K233" s="458">
        <f>SUM(G233:J233)</f>
        <v>0</v>
      </c>
      <c r="L233" s="457"/>
      <c r="M233" s="64"/>
      <c r="N233" s="459"/>
      <c r="O233" s="460"/>
    </row>
    <row r="234" spans="1:15" s="461" customFormat="1" ht="16.5" customHeight="1" x14ac:dyDescent="0.3">
      <c r="A234" s="533" t="s">
        <v>383</v>
      </c>
      <c r="B234" s="458"/>
      <c r="C234" s="458"/>
      <c r="D234" s="458"/>
      <c r="E234" s="458">
        <v>100</v>
      </c>
      <c r="F234" s="458">
        <f t="shared" si="71"/>
        <v>100</v>
      </c>
      <c r="G234" s="458"/>
      <c r="H234" s="458"/>
      <c r="I234" s="458"/>
      <c r="J234" s="458"/>
      <c r="K234" s="458">
        <f>SUM(G234:J234)</f>
        <v>0</v>
      </c>
      <c r="L234" s="457"/>
      <c r="M234" s="64"/>
      <c r="N234" s="459"/>
      <c r="O234" s="460"/>
    </row>
    <row r="235" spans="1:15" s="461" customFormat="1" ht="16.5" customHeight="1" x14ac:dyDescent="0.3">
      <c r="A235" s="448" t="s">
        <v>11</v>
      </c>
      <c r="B235" s="462"/>
      <c r="C235" s="462"/>
      <c r="D235" s="462">
        <v>15</v>
      </c>
      <c r="E235" s="462">
        <v>85</v>
      </c>
      <c r="F235" s="462">
        <f>SUM(B235:E235)</f>
        <v>100</v>
      </c>
      <c r="G235" s="462"/>
      <c r="H235" s="462"/>
      <c r="I235" s="462">
        <v>15</v>
      </c>
      <c r="J235" s="462">
        <f>SUM(J232:J234)</f>
        <v>0</v>
      </c>
      <c r="K235" s="462">
        <f>SUM(G235:J235)</f>
        <v>15</v>
      </c>
      <c r="L235" s="463" t="s">
        <v>182</v>
      </c>
      <c r="M235" s="64"/>
      <c r="N235" s="459"/>
      <c r="O235" s="460"/>
    </row>
    <row r="236" spans="1:15" ht="16.5" customHeight="1" x14ac:dyDescent="0.3">
      <c r="A236" s="354" t="s">
        <v>176</v>
      </c>
      <c r="B236" s="351">
        <f>SUM(B238,B239)/2</f>
        <v>25</v>
      </c>
      <c r="C236" s="351">
        <f>SUM(C238,C239)/2</f>
        <v>25</v>
      </c>
      <c r="D236" s="351">
        <f t="shared" ref="D236:J236" si="72">SUM(D238,D239)/2</f>
        <v>25</v>
      </c>
      <c r="E236" s="351">
        <f t="shared" si="72"/>
        <v>25</v>
      </c>
      <c r="F236" s="351">
        <f t="shared" si="72"/>
        <v>100</v>
      </c>
      <c r="G236" s="351">
        <f t="shared" si="72"/>
        <v>25</v>
      </c>
      <c r="H236" s="351">
        <f t="shared" si="72"/>
        <v>25</v>
      </c>
      <c r="I236" s="351">
        <f t="shared" si="72"/>
        <v>25</v>
      </c>
      <c r="J236" s="351">
        <f t="shared" si="72"/>
        <v>0</v>
      </c>
      <c r="K236" s="351">
        <f>SUM(G236:J236)</f>
        <v>75</v>
      </c>
      <c r="L236" s="339" t="s">
        <v>182</v>
      </c>
      <c r="M236" s="64"/>
      <c r="N236" s="49"/>
      <c r="O236" s="3"/>
    </row>
    <row r="237" spans="1:15" ht="16.5" customHeight="1" x14ac:dyDescent="0.3">
      <c r="A237" s="384" t="s">
        <v>177</v>
      </c>
      <c r="B237" s="348"/>
      <c r="C237" s="348"/>
      <c r="D237" s="348"/>
      <c r="E237" s="348"/>
      <c r="F237" s="349"/>
      <c r="G237" s="348"/>
      <c r="H237" s="348"/>
      <c r="I237" s="348"/>
      <c r="J237" s="348"/>
      <c r="K237" s="349"/>
      <c r="L237" s="350"/>
      <c r="M237" s="64"/>
      <c r="N237" s="49"/>
      <c r="O237" s="3"/>
    </row>
    <row r="238" spans="1:15" ht="16.5" customHeight="1" x14ac:dyDescent="0.3">
      <c r="A238" s="46" t="s">
        <v>178</v>
      </c>
      <c r="B238" s="49">
        <v>25</v>
      </c>
      <c r="C238" s="49">
        <v>25</v>
      </c>
      <c r="D238" s="49">
        <v>25</v>
      </c>
      <c r="E238" s="49">
        <v>25</v>
      </c>
      <c r="F238" s="80">
        <f>SUM(B238:E238)</f>
        <v>100</v>
      </c>
      <c r="G238" s="49">
        <v>25</v>
      </c>
      <c r="H238" s="49">
        <v>25</v>
      </c>
      <c r="I238" s="49">
        <v>25</v>
      </c>
      <c r="J238" s="49"/>
      <c r="K238" s="80"/>
      <c r="L238" s="49"/>
      <c r="M238" s="64"/>
      <c r="N238" s="49"/>
      <c r="O238" s="3"/>
    </row>
    <row r="239" spans="1:15" ht="16.5" customHeight="1" x14ac:dyDescent="0.3">
      <c r="A239" s="46" t="s">
        <v>179</v>
      </c>
      <c r="B239" s="50">
        <v>25</v>
      </c>
      <c r="C239" s="50">
        <v>25</v>
      </c>
      <c r="D239" s="50">
        <v>25</v>
      </c>
      <c r="E239" s="50">
        <v>25</v>
      </c>
      <c r="F239" s="83">
        <f>SUM(B239:E239)</f>
        <v>100</v>
      </c>
      <c r="G239" s="50">
        <v>25</v>
      </c>
      <c r="H239" s="50">
        <v>25</v>
      </c>
      <c r="I239" s="50">
        <v>25</v>
      </c>
      <c r="J239" s="50"/>
      <c r="K239" s="83"/>
      <c r="L239" s="50"/>
      <c r="M239" s="64"/>
      <c r="N239" s="49"/>
      <c r="O239" s="3"/>
    </row>
    <row r="240" spans="1:15" ht="16.5" customHeight="1" x14ac:dyDescent="0.3">
      <c r="A240" s="309" t="s">
        <v>11</v>
      </c>
      <c r="B240" s="311">
        <f>SUM(B238:B239)/2</f>
        <v>25</v>
      </c>
      <c r="C240" s="311">
        <f>SUM(C238:C239)/2</f>
        <v>25</v>
      </c>
      <c r="D240" s="311">
        <f>SUM(D238:D239)/2</f>
        <v>25</v>
      </c>
      <c r="E240" s="311">
        <f>SUM(E238:E239)/2</f>
        <v>25</v>
      </c>
      <c r="F240" s="311">
        <f>SUM(F238:F239)/2</f>
        <v>100</v>
      </c>
      <c r="G240" s="311">
        <v>25</v>
      </c>
      <c r="H240" s="311">
        <v>25</v>
      </c>
      <c r="I240" s="311">
        <v>25</v>
      </c>
      <c r="J240" s="311"/>
      <c r="K240" s="311">
        <f>SUM(G240:J240)</f>
        <v>75</v>
      </c>
      <c r="L240" s="309" t="s">
        <v>182</v>
      </c>
      <c r="M240" s="64"/>
      <c r="N240" s="49"/>
      <c r="O240" s="3"/>
    </row>
    <row r="241" spans="1:15" ht="16.5" customHeight="1" x14ac:dyDescent="0.3">
      <c r="A241" s="618"/>
      <c r="B241" s="811"/>
      <c r="C241" s="812"/>
      <c r="D241" s="812"/>
      <c r="E241" s="812"/>
      <c r="F241" s="812"/>
      <c r="G241" s="812"/>
      <c r="H241" s="812"/>
      <c r="I241" s="812"/>
      <c r="J241" s="812"/>
      <c r="K241" s="813">
        <f ca="1">+TODAY()</f>
        <v>45481</v>
      </c>
      <c r="L241" s="619"/>
      <c r="M241" s="65"/>
      <c r="N241" s="50"/>
      <c r="O241" s="3"/>
    </row>
    <row r="242" spans="1:15" ht="16.5" customHeight="1" x14ac:dyDescent="0.3">
      <c r="A242" s="440"/>
      <c r="B242" s="444"/>
      <c r="C242" s="443"/>
      <c r="D242" s="443"/>
      <c r="E242" s="443"/>
      <c r="F242" s="443"/>
      <c r="G242" s="443"/>
      <c r="H242" s="443"/>
      <c r="I242" s="443"/>
      <c r="J242" s="443"/>
      <c r="K242" s="443"/>
      <c r="L242" s="446"/>
      <c r="M242" s="64"/>
      <c r="N242" s="49"/>
      <c r="O242" s="3"/>
    </row>
    <row r="243" spans="1:15" ht="16.5" customHeight="1" x14ac:dyDescent="0.3">
      <c r="A243" s="440"/>
      <c r="B243" s="444"/>
      <c r="C243" s="443"/>
      <c r="D243" s="443"/>
      <c r="E243" s="443"/>
      <c r="F243" s="443"/>
      <c r="G243" s="443"/>
      <c r="H243" s="443"/>
      <c r="I243" s="443"/>
      <c r="J243" s="443"/>
      <c r="K243" s="443"/>
      <c r="L243" s="446"/>
      <c r="M243" s="64"/>
      <c r="N243" s="49"/>
      <c r="O243" s="3"/>
    </row>
    <row r="244" spans="1:15" ht="16.5" customHeight="1" x14ac:dyDescent="0.3">
      <c r="A244" s="440"/>
      <c r="B244" s="444"/>
      <c r="C244" s="443"/>
      <c r="D244" s="443"/>
      <c r="E244" s="443"/>
      <c r="F244" s="443"/>
      <c r="G244" s="443"/>
      <c r="H244" s="443"/>
      <c r="I244" s="443"/>
      <c r="J244" s="443"/>
      <c r="K244" s="443"/>
      <c r="L244" s="446"/>
      <c r="M244" s="447"/>
      <c r="N244" s="49"/>
      <c r="O244" s="3"/>
    </row>
    <row r="245" spans="1:15" ht="16.5" customHeight="1" x14ac:dyDescent="0.3">
      <c r="A245" s="440"/>
      <c r="B245" s="444"/>
      <c r="C245" s="443"/>
      <c r="D245" s="443"/>
      <c r="E245" s="443"/>
      <c r="F245" s="443"/>
      <c r="G245" s="443"/>
      <c r="H245" s="443"/>
      <c r="I245" s="443"/>
      <c r="J245" s="443"/>
      <c r="K245" s="443"/>
      <c r="L245" s="446"/>
      <c r="M245" s="447"/>
      <c r="N245" s="49"/>
      <c r="O245" s="3"/>
    </row>
    <row r="246" spans="1:15" ht="16.5" customHeight="1" x14ac:dyDescent="0.3">
      <c r="A246" s="440"/>
      <c r="B246" s="444"/>
      <c r="C246" s="443"/>
      <c r="D246" s="443"/>
      <c r="E246" s="443"/>
      <c r="F246" s="443"/>
      <c r="G246" s="443"/>
      <c r="H246" s="443"/>
      <c r="I246" s="443"/>
      <c r="J246" s="443"/>
      <c r="K246" s="443"/>
      <c r="L246" s="446"/>
      <c r="M246" s="447"/>
      <c r="N246" s="49"/>
      <c r="O246" s="3"/>
    </row>
    <row r="247" spans="1:15" ht="16.5" customHeight="1" x14ac:dyDescent="0.3">
      <c r="A247" s="439"/>
      <c r="B247" s="442"/>
      <c r="C247" s="441"/>
      <c r="D247" s="441"/>
      <c r="E247" s="441"/>
      <c r="F247" s="441"/>
      <c r="G247" s="441"/>
      <c r="H247" s="441"/>
      <c r="I247" s="441"/>
      <c r="J247" s="441"/>
      <c r="K247" s="441"/>
      <c r="L247" s="445"/>
      <c r="M247" s="447"/>
      <c r="N247" s="49"/>
      <c r="O247" s="3"/>
    </row>
    <row r="248" spans="1:15" ht="16.5" customHeight="1" x14ac:dyDescent="0.3">
      <c r="A248" s="291"/>
      <c r="B248" s="219"/>
      <c r="C248" s="220"/>
      <c r="D248" s="220"/>
      <c r="E248" s="220"/>
      <c r="F248" s="221"/>
      <c r="G248" s="220"/>
      <c r="H248" s="220"/>
      <c r="I248" s="220"/>
      <c r="J248" s="220"/>
      <c r="K248" s="221"/>
      <c r="L248" s="222"/>
      <c r="M248" s="276"/>
      <c r="N248" s="110"/>
      <c r="O248" s="3"/>
    </row>
    <row r="249" spans="1:15" ht="15.75" customHeight="1" x14ac:dyDescent="0.25">
      <c r="L249" s="285">
        <f ca="1">+TODAY()</f>
        <v>45481</v>
      </c>
    </row>
    <row r="250" spans="1:15" ht="15.75" customHeight="1" x14ac:dyDescent="0.25"/>
    <row r="251" spans="1:15" ht="15.75" customHeight="1" x14ac:dyDescent="0.25"/>
    <row r="252" spans="1:15" ht="15.75" customHeight="1" x14ac:dyDescent="0.25"/>
    <row r="253" spans="1:15" ht="15.75" customHeight="1" x14ac:dyDescent="0.25"/>
    <row r="254" spans="1:15" ht="15.75" customHeight="1" x14ac:dyDescent="0.25"/>
    <row r="255" spans="1:15" ht="15.75" customHeight="1" x14ac:dyDescent="0.25"/>
    <row r="256" spans="1:1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</sheetData>
  <mergeCells count="20">
    <mergeCell ref="M155:M165"/>
    <mergeCell ref="N155:N165"/>
    <mergeCell ref="J8:J9"/>
    <mergeCell ref="K8:K9"/>
    <mergeCell ref="A7:A9"/>
    <mergeCell ref="B7:F7"/>
    <mergeCell ref="F8:F9"/>
    <mergeCell ref="A1:N1"/>
    <mergeCell ref="A2:N2"/>
    <mergeCell ref="G7:K7"/>
    <mergeCell ref="L7:L9"/>
    <mergeCell ref="M7:M9"/>
    <mergeCell ref="N7:N9"/>
    <mergeCell ref="B8:B9"/>
    <mergeCell ref="C8:C9"/>
    <mergeCell ref="D8:D9"/>
    <mergeCell ref="E8:E9"/>
    <mergeCell ref="G8:G9"/>
    <mergeCell ref="H8:H9"/>
    <mergeCell ref="I8:I9"/>
  </mergeCells>
  <printOptions horizontalCentered="1"/>
  <pageMargins left="0.11811023622047245" right="0.11811023622047245" top="0.15748031496062992" bottom="0.19685039370078741" header="0" footer="0"/>
  <pageSetup paperSize="9" scale="59" fitToWidth="0" fitToHeight="0" orientation="landscape" r:id="rId1"/>
  <rowBreaks count="4" manualBreakCount="4">
    <brk id="48" max="13" man="1"/>
    <brk id="100" max="13" man="1"/>
    <brk id="152" max="13" man="1"/>
    <brk id="18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6699"/>
  </sheetPr>
  <dimension ref="A1:R1013"/>
  <sheetViews>
    <sheetView view="pageBreakPreview" zoomScale="80" zoomScaleNormal="90" zoomScaleSheetLayoutView="80" workbookViewId="0">
      <selection activeCell="A3" sqref="A3"/>
    </sheetView>
  </sheetViews>
  <sheetFormatPr defaultColWidth="12.5703125" defaultRowHeight="15" customHeight="1" x14ac:dyDescent="0.25"/>
  <cols>
    <col min="1" max="1" width="49.7109375" style="2" customWidth="1"/>
    <col min="2" max="5" width="8.140625" style="2" customWidth="1"/>
    <col min="6" max="6" width="10.7109375" style="2" customWidth="1"/>
    <col min="7" max="10" width="8.140625" style="2" customWidth="1"/>
    <col min="11" max="11" width="11.85546875" style="2" customWidth="1"/>
    <col min="12" max="12" width="11.140625" style="2" customWidth="1"/>
    <col min="13" max="13" width="14.42578125" style="2" customWidth="1"/>
    <col min="14" max="14" width="26.5703125" style="2" customWidth="1"/>
    <col min="15" max="15" width="30.85546875" style="2" customWidth="1"/>
    <col min="16" max="16" width="9.28515625" style="2" customWidth="1"/>
    <col min="17" max="18" width="8" style="2" customWidth="1"/>
    <col min="19" max="16384" width="12.5703125" style="2"/>
  </cols>
  <sheetData>
    <row r="1" spans="1:18" ht="21" customHeight="1" x14ac:dyDescent="0.35">
      <c r="A1" s="694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3"/>
      <c r="Q1" s="3"/>
      <c r="R1" s="3"/>
    </row>
    <row r="2" spans="1:18" ht="21" customHeight="1" x14ac:dyDescent="0.35">
      <c r="A2" s="696" t="s">
        <v>373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3"/>
      <c r="Q2" s="3"/>
      <c r="R2" s="3"/>
    </row>
    <row r="3" spans="1:18" ht="22.5" customHeight="1" x14ac:dyDescent="0.3">
      <c r="A3" s="135" t="s">
        <v>234</v>
      </c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3"/>
      <c r="O3" s="3"/>
      <c r="P3" s="3"/>
      <c r="Q3" s="3"/>
      <c r="R3" s="3"/>
    </row>
    <row r="4" spans="1:18" ht="22.5" customHeight="1" x14ac:dyDescent="0.35">
      <c r="A4" s="134" t="s">
        <v>235</v>
      </c>
      <c r="D4" s="4"/>
      <c r="E4" s="4"/>
      <c r="F4" s="4"/>
      <c r="G4" s="4"/>
      <c r="H4" s="4"/>
      <c r="I4" s="4"/>
      <c r="J4" s="4"/>
      <c r="K4" s="4"/>
      <c r="L4" s="5" t="s">
        <v>1</v>
      </c>
      <c r="M4" s="5"/>
      <c r="N4" s="4"/>
      <c r="O4" s="4"/>
      <c r="P4" s="3"/>
      <c r="Q4" s="3"/>
      <c r="R4" s="3"/>
    </row>
    <row r="5" spans="1:18" ht="22.5" customHeight="1" x14ac:dyDescent="0.35">
      <c r="A5" s="704" t="s">
        <v>236</v>
      </c>
      <c r="B5" s="704"/>
      <c r="C5" s="704"/>
      <c r="D5" s="704"/>
      <c r="E5" s="4"/>
      <c r="F5" s="4"/>
      <c r="G5" s="4"/>
      <c r="H5" s="4"/>
      <c r="I5" s="4"/>
      <c r="J5" s="4"/>
      <c r="K5" s="4"/>
      <c r="L5" s="5"/>
      <c r="M5" s="5"/>
      <c r="N5" s="4"/>
      <c r="O5" s="4"/>
      <c r="P5" s="3"/>
      <c r="Q5" s="3"/>
      <c r="R5" s="3"/>
    </row>
    <row r="6" spans="1:18" ht="22.5" customHeight="1" x14ac:dyDescent="0.35">
      <c r="A6" s="13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s="5"/>
      <c r="N6" s="4"/>
      <c r="O6" s="4"/>
      <c r="P6" s="3"/>
      <c r="Q6" s="3"/>
      <c r="R6" s="3"/>
    </row>
    <row r="7" spans="1:18" ht="31.5" customHeight="1" x14ac:dyDescent="0.3">
      <c r="A7" s="675" t="s">
        <v>2</v>
      </c>
      <c r="B7" s="702" t="s">
        <v>374</v>
      </c>
      <c r="C7" s="699"/>
      <c r="D7" s="699"/>
      <c r="E7" s="699"/>
      <c r="F7" s="703"/>
      <c r="G7" s="698" t="s">
        <v>571</v>
      </c>
      <c r="H7" s="699"/>
      <c r="I7" s="699"/>
      <c r="J7" s="699"/>
      <c r="K7" s="700"/>
      <c r="L7" s="701" t="s">
        <v>3</v>
      </c>
      <c r="M7" s="673" t="s">
        <v>12</v>
      </c>
      <c r="N7" s="673" t="s">
        <v>408</v>
      </c>
      <c r="O7" s="673" t="s">
        <v>4</v>
      </c>
      <c r="P7" s="8"/>
      <c r="Q7" s="8"/>
      <c r="R7" s="8"/>
    </row>
    <row r="8" spans="1:18" ht="32.25" customHeight="1" x14ac:dyDescent="0.3">
      <c r="A8" s="676"/>
      <c r="B8" s="653" t="s">
        <v>5</v>
      </c>
      <c r="C8" s="653" t="s">
        <v>6</v>
      </c>
      <c r="D8" s="653" t="s">
        <v>7</v>
      </c>
      <c r="E8" s="653" t="s">
        <v>8</v>
      </c>
      <c r="F8" s="672" t="s">
        <v>9</v>
      </c>
      <c r="G8" s="655" t="s">
        <v>5</v>
      </c>
      <c r="H8" s="673" t="s">
        <v>6</v>
      </c>
      <c r="I8" s="673" t="s">
        <v>7</v>
      </c>
      <c r="J8" s="673" t="s">
        <v>8</v>
      </c>
      <c r="K8" s="673" t="s">
        <v>9</v>
      </c>
      <c r="L8" s="676"/>
      <c r="M8" s="676"/>
      <c r="N8" s="676"/>
      <c r="O8" s="676"/>
      <c r="P8" s="8"/>
      <c r="Q8" s="8"/>
      <c r="R8" s="8"/>
    </row>
    <row r="9" spans="1:18" ht="27" customHeight="1" x14ac:dyDescent="0.3">
      <c r="A9" s="676"/>
      <c r="B9" s="693"/>
      <c r="C9" s="693"/>
      <c r="D9" s="693"/>
      <c r="E9" s="693"/>
      <c r="F9" s="692"/>
      <c r="G9" s="683"/>
      <c r="H9" s="693"/>
      <c r="I9" s="693"/>
      <c r="J9" s="693"/>
      <c r="K9" s="693"/>
      <c r="L9" s="676"/>
      <c r="M9" s="693"/>
      <c r="N9" s="693"/>
      <c r="O9" s="676"/>
      <c r="P9" s="8"/>
      <c r="Q9" s="8"/>
      <c r="R9" s="8"/>
    </row>
    <row r="10" spans="1:18" ht="18.75" customHeight="1" x14ac:dyDescent="0.3">
      <c r="A10" s="389" t="s">
        <v>10</v>
      </c>
      <c r="B10" s="385">
        <f t="shared" ref="B10:K10" si="0">SUM(B11,B65,B141,B174,B187,B256,B317)/7</f>
        <v>14.38265306122449</v>
      </c>
      <c r="C10" s="385">
        <f t="shared" si="0"/>
        <v>15.102891156462587</v>
      </c>
      <c r="D10" s="385">
        <f t="shared" si="0"/>
        <v>30.507653061224488</v>
      </c>
      <c r="E10" s="385">
        <f t="shared" si="0"/>
        <v>40.006802721088434</v>
      </c>
      <c r="F10" s="385">
        <f t="shared" si="0"/>
        <v>100</v>
      </c>
      <c r="G10" s="385">
        <f t="shared" si="0"/>
        <v>14.38265306122449</v>
      </c>
      <c r="H10" s="385">
        <f t="shared" si="0"/>
        <v>15.102891156462587</v>
      </c>
      <c r="I10" s="385">
        <f t="shared" si="0"/>
        <v>29.079081632653061</v>
      </c>
      <c r="J10" s="385">
        <f t="shared" si="0"/>
        <v>0</v>
      </c>
      <c r="K10" s="385">
        <f t="shared" si="0"/>
        <v>58.564625850340136</v>
      </c>
      <c r="L10" s="386"/>
      <c r="M10" s="386"/>
      <c r="N10" s="387"/>
      <c r="O10" s="387"/>
      <c r="P10" s="28"/>
      <c r="Q10" s="3"/>
      <c r="R10" s="3"/>
    </row>
    <row r="11" spans="1:18" ht="18.75" customHeight="1" x14ac:dyDescent="0.3">
      <c r="A11" s="390" t="s">
        <v>237</v>
      </c>
      <c r="B11" s="391">
        <f>SUM(B19,B26,B32,B41,B45,B50,B55)/7</f>
        <v>26.428571428571427</v>
      </c>
      <c r="C11" s="391">
        <f t="shared" ref="C11:K11" si="1">SUM(C19,C26,C32,C41,C45,C50,C55)/7</f>
        <v>21.428571428571427</v>
      </c>
      <c r="D11" s="391">
        <f t="shared" si="1"/>
        <v>12.142857142857142</v>
      </c>
      <c r="E11" s="391">
        <f t="shared" si="1"/>
        <v>40</v>
      </c>
      <c r="F11" s="391">
        <f t="shared" si="1"/>
        <v>100</v>
      </c>
      <c r="G11" s="391">
        <f t="shared" si="1"/>
        <v>26.428571428571427</v>
      </c>
      <c r="H11" s="391">
        <f t="shared" si="1"/>
        <v>21.428571428571427</v>
      </c>
      <c r="I11" s="391">
        <f t="shared" si="1"/>
        <v>12.142857142857142</v>
      </c>
      <c r="J11" s="391">
        <f t="shared" si="1"/>
        <v>0</v>
      </c>
      <c r="K11" s="391">
        <f t="shared" si="1"/>
        <v>60</v>
      </c>
      <c r="L11" s="392" t="s">
        <v>182</v>
      </c>
      <c r="M11" s="43"/>
      <c r="N11" s="43"/>
      <c r="O11" s="43"/>
      <c r="P11" s="28"/>
      <c r="Q11" s="3"/>
      <c r="R11" s="3"/>
    </row>
    <row r="12" spans="1:18" ht="21" customHeight="1" x14ac:dyDescent="0.3">
      <c r="A12" s="136" t="s">
        <v>238</v>
      </c>
      <c r="B12" s="63"/>
      <c r="C12" s="63"/>
      <c r="D12" s="63"/>
      <c r="E12" s="63"/>
      <c r="F12" s="63"/>
      <c r="G12" s="63"/>
      <c r="H12" s="63"/>
      <c r="I12" s="63"/>
      <c r="J12" s="63"/>
      <c r="K12" s="44"/>
      <c r="L12" s="44"/>
      <c r="M12" s="44"/>
      <c r="N12" s="44"/>
      <c r="O12" s="44"/>
      <c r="P12" s="28"/>
      <c r="Q12" s="3"/>
      <c r="R12" s="3"/>
    </row>
    <row r="13" spans="1:18" ht="21" customHeight="1" x14ac:dyDescent="0.3">
      <c r="A13" s="137" t="s">
        <v>239</v>
      </c>
      <c r="B13" s="49"/>
      <c r="C13" s="49"/>
      <c r="D13" s="49"/>
      <c r="E13" s="49"/>
      <c r="F13" s="49"/>
      <c r="G13" s="49"/>
      <c r="H13" s="49"/>
      <c r="I13" s="49"/>
      <c r="J13" s="49"/>
      <c r="K13" s="44"/>
      <c r="L13" s="44"/>
      <c r="M13" s="44"/>
      <c r="N13" s="44"/>
      <c r="O13" s="44"/>
      <c r="P13" s="28"/>
      <c r="Q13" s="3"/>
      <c r="R13" s="3"/>
    </row>
    <row r="14" spans="1:18" ht="21" customHeight="1" x14ac:dyDescent="0.3">
      <c r="A14" s="137" t="s">
        <v>314</v>
      </c>
      <c r="B14" s="49"/>
      <c r="C14" s="49"/>
      <c r="D14" s="49"/>
      <c r="E14" s="49"/>
      <c r="F14" s="49"/>
      <c r="G14" s="49"/>
      <c r="H14" s="49"/>
      <c r="I14" s="49"/>
      <c r="J14" s="49"/>
      <c r="K14" s="44"/>
      <c r="L14" s="44" t="s">
        <v>181</v>
      </c>
      <c r="M14" s="44"/>
      <c r="N14" s="427" t="s">
        <v>361</v>
      </c>
      <c r="O14" s="44"/>
      <c r="P14" s="28"/>
      <c r="Q14" s="3"/>
      <c r="R14" s="3"/>
    </row>
    <row r="15" spans="1:18" ht="21" customHeight="1" x14ac:dyDescent="0.3">
      <c r="A15" s="138" t="s">
        <v>240</v>
      </c>
      <c r="B15" s="49">
        <v>10</v>
      </c>
      <c r="C15" s="49"/>
      <c r="D15" s="49"/>
      <c r="E15" s="49"/>
      <c r="F15" s="80">
        <f>SUM(B15:E15)</f>
        <v>10</v>
      </c>
      <c r="G15" s="49">
        <v>10</v>
      </c>
      <c r="H15" s="49"/>
      <c r="I15" s="49"/>
      <c r="J15" s="49"/>
      <c r="K15" s="148">
        <f>SUM(G15:J15)</f>
        <v>10</v>
      </c>
      <c r="L15" s="44"/>
      <c r="M15" s="44"/>
      <c r="N15" s="427" t="s">
        <v>540</v>
      </c>
      <c r="O15" s="44"/>
      <c r="P15" s="3"/>
      <c r="Q15" s="3"/>
      <c r="R15" s="3"/>
    </row>
    <row r="16" spans="1:18" ht="21" customHeight="1" x14ac:dyDescent="0.3">
      <c r="A16" s="138" t="s">
        <v>28</v>
      </c>
      <c r="B16" s="49">
        <v>40</v>
      </c>
      <c r="C16" s="49"/>
      <c r="D16" s="49"/>
      <c r="E16" s="49"/>
      <c r="F16" s="80">
        <f t="shared" ref="F16:F18" si="2">SUM(B16:E16)</f>
        <v>40</v>
      </c>
      <c r="G16" s="49">
        <v>40</v>
      </c>
      <c r="H16" s="49"/>
      <c r="I16" s="49"/>
      <c r="J16" s="49"/>
      <c r="K16" s="148">
        <f t="shared" ref="K16:K18" si="3">SUM(G16:J16)</f>
        <v>40</v>
      </c>
      <c r="L16" s="44"/>
      <c r="M16" s="44"/>
      <c r="N16" s="427" t="s">
        <v>541</v>
      </c>
      <c r="O16" s="44"/>
      <c r="P16" s="3"/>
      <c r="Q16" s="3"/>
      <c r="R16" s="3"/>
    </row>
    <row r="17" spans="1:18" ht="21" customHeight="1" x14ac:dyDescent="0.3">
      <c r="A17" s="138" t="s">
        <v>29</v>
      </c>
      <c r="B17" s="49"/>
      <c r="C17" s="49">
        <v>20</v>
      </c>
      <c r="D17" s="49"/>
      <c r="E17" s="49"/>
      <c r="F17" s="80">
        <f t="shared" si="2"/>
        <v>20</v>
      </c>
      <c r="G17" s="49"/>
      <c r="H17" s="49">
        <v>20</v>
      </c>
      <c r="I17" s="49"/>
      <c r="J17" s="49"/>
      <c r="K17" s="148">
        <f t="shared" si="3"/>
        <v>20</v>
      </c>
      <c r="L17" s="44"/>
      <c r="M17" s="44"/>
      <c r="N17" s="427" t="s">
        <v>542</v>
      </c>
      <c r="O17" s="44"/>
      <c r="P17" s="28"/>
      <c r="Q17" s="28"/>
      <c r="R17" s="28"/>
    </row>
    <row r="18" spans="1:18" ht="21" customHeight="1" x14ac:dyDescent="0.3">
      <c r="A18" s="138" t="s">
        <v>30</v>
      </c>
      <c r="B18" s="50"/>
      <c r="C18" s="50">
        <v>30</v>
      </c>
      <c r="D18" s="50"/>
      <c r="E18" s="50"/>
      <c r="F18" s="80">
        <f t="shared" si="2"/>
        <v>30</v>
      </c>
      <c r="G18" s="50"/>
      <c r="H18" s="50">
        <v>30</v>
      </c>
      <c r="I18" s="50"/>
      <c r="J18" s="50"/>
      <c r="K18" s="148">
        <f t="shared" si="3"/>
        <v>30</v>
      </c>
      <c r="L18" s="44"/>
      <c r="M18" s="44"/>
      <c r="N18" s="149"/>
      <c r="O18" s="44"/>
      <c r="P18" s="3"/>
      <c r="Q18" s="3"/>
      <c r="R18" s="3"/>
    </row>
    <row r="19" spans="1:18" ht="21" customHeight="1" x14ac:dyDescent="0.3">
      <c r="A19" s="308" t="s">
        <v>11</v>
      </c>
      <c r="B19" s="396">
        <f>SUM(B15:B18)</f>
        <v>50</v>
      </c>
      <c r="C19" s="396">
        <f t="shared" ref="C19:G19" si="4">SUM(C15:C18)</f>
        <v>50</v>
      </c>
      <c r="D19" s="396">
        <f t="shared" si="4"/>
        <v>0</v>
      </c>
      <c r="E19" s="396">
        <f t="shared" si="4"/>
        <v>0</v>
      </c>
      <c r="F19" s="396">
        <f t="shared" si="4"/>
        <v>100</v>
      </c>
      <c r="G19" s="396">
        <f t="shared" si="4"/>
        <v>50</v>
      </c>
      <c r="H19" s="396">
        <f t="shared" ref="H19" si="5">SUM(H15:H18)</f>
        <v>50</v>
      </c>
      <c r="I19" s="396">
        <f t="shared" ref="I19" si="6">SUM(I15:I18)</f>
        <v>0</v>
      </c>
      <c r="J19" s="396">
        <f t="shared" ref="J19" si="7">SUM(J15:J18)</f>
        <v>0</v>
      </c>
      <c r="K19" s="396">
        <f t="shared" ref="K19" si="8">SUM(K15:K18)</f>
        <v>100</v>
      </c>
      <c r="L19" s="397" t="s">
        <v>182</v>
      </c>
      <c r="M19" s="71" t="s">
        <v>183</v>
      </c>
      <c r="N19" s="71"/>
      <c r="O19" s="71"/>
      <c r="P19" s="3"/>
      <c r="Q19" s="3"/>
      <c r="R19" s="3"/>
    </row>
    <row r="20" spans="1:18" ht="21" customHeight="1" x14ac:dyDescent="0.3">
      <c r="A20" s="136" t="s">
        <v>241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44" t="s">
        <v>181</v>
      </c>
      <c r="N20" s="428" t="s">
        <v>361</v>
      </c>
      <c r="O20" s="44"/>
      <c r="P20" s="28"/>
      <c r="Q20" s="28"/>
      <c r="R20" s="28"/>
    </row>
    <row r="21" spans="1:18" ht="21" customHeight="1" x14ac:dyDescent="0.3">
      <c r="A21" s="138" t="s">
        <v>240</v>
      </c>
      <c r="B21" s="49">
        <v>5</v>
      </c>
      <c r="C21" s="49">
        <v>5</v>
      </c>
      <c r="D21" s="49"/>
      <c r="E21" s="49"/>
      <c r="F21" s="80">
        <f>SUM(B21:E21)</f>
        <v>10</v>
      </c>
      <c r="G21" s="49">
        <v>5</v>
      </c>
      <c r="H21" s="49">
        <v>5</v>
      </c>
      <c r="I21" s="49"/>
      <c r="J21" s="49"/>
      <c r="K21" s="80">
        <f>SUM(G21:J21)</f>
        <v>10</v>
      </c>
      <c r="L21" s="49"/>
      <c r="M21" s="44"/>
      <c r="N21" s="428" t="s">
        <v>540</v>
      </c>
      <c r="O21" s="44"/>
      <c r="P21" s="3"/>
      <c r="Q21" s="3"/>
      <c r="R21" s="3"/>
    </row>
    <row r="22" spans="1:18" ht="21" customHeight="1" x14ac:dyDescent="0.3">
      <c r="A22" s="138" t="s">
        <v>28</v>
      </c>
      <c r="B22" s="49"/>
      <c r="C22" s="49">
        <v>25</v>
      </c>
      <c r="D22" s="49">
        <v>20</v>
      </c>
      <c r="E22" s="49"/>
      <c r="F22" s="80">
        <f t="shared" ref="F22:F25" si="9">SUM(B22:E22)</f>
        <v>45</v>
      </c>
      <c r="G22" s="49"/>
      <c r="H22" s="49">
        <v>25</v>
      </c>
      <c r="I22" s="49">
        <v>20</v>
      </c>
      <c r="J22" s="49"/>
      <c r="K22" s="80">
        <f t="shared" ref="K22:K25" si="10">SUM(G22:J22)</f>
        <v>45</v>
      </c>
      <c r="L22" s="49"/>
      <c r="M22" s="44"/>
      <c r="N22" s="428" t="s">
        <v>362</v>
      </c>
      <c r="O22" s="44"/>
      <c r="P22" s="3"/>
      <c r="Q22" s="3"/>
      <c r="R22" s="3"/>
    </row>
    <row r="23" spans="1:18" ht="21" customHeight="1" x14ac:dyDescent="0.3">
      <c r="A23" s="138" t="s">
        <v>29</v>
      </c>
      <c r="B23" s="49"/>
      <c r="C23" s="49"/>
      <c r="D23" s="49">
        <v>10</v>
      </c>
      <c r="E23" s="49">
        <v>10</v>
      </c>
      <c r="F23" s="80">
        <f t="shared" si="9"/>
        <v>20</v>
      </c>
      <c r="G23" s="49"/>
      <c r="H23" s="49"/>
      <c r="I23" s="49">
        <v>10</v>
      </c>
      <c r="J23" s="49"/>
      <c r="K23" s="80">
        <f t="shared" si="10"/>
        <v>10</v>
      </c>
      <c r="L23" s="49"/>
      <c r="M23" s="44"/>
      <c r="N23" s="428" t="s">
        <v>363</v>
      </c>
      <c r="O23" s="44"/>
      <c r="P23" s="3"/>
      <c r="Q23" s="3"/>
      <c r="R23" s="3"/>
    </row>
    <row r="24" spans="1:18" ht="21" customHeight="1" x14ac:dyDescent="0.3">
      <c r="A24" s="138" t="s">
        <v>30</v>
      </c>
      <c r="B24" s="49"/>
      <c r="C24" s="49"/>
      <c r="D24" s="49"/>
      <c r="E24" s="49">
        <v>20</v>
      </c>
      <c r="F24" s="80">
        <f t="shared" si="9"/>
        <v>20</v>
      </c>
      <c r="G24" s="49"/>
      <c r="H24" s="49"/>
      <c r="I24" s="49"/>
      <c r="J24" s="49"/>
      <c r="K24" s="80">
        <f t="shared" si="10"/>
        <v>0</v>
      </c>
      <c r="L24" s="49"/>
      <c r="M24" s="44"/>
      <c r="N24" s="428" t="s">
        <v>364</v>
      </c>
      <c r="O24" s="44"/>
      <c r="P24" s="3"/>
      <c r="Q24" s="3"/>
      <c r="R24" s="3"/>
    </row>
    <row r="25" spans="1:18" ht="21" customHeight="1" x14ac:dyDescent="0.3">
      <c r="A25" s="138" t="s">
        <v>242</v>
      </c>
      <c r="B25" s="50"/>
      <c r="C25" s="50"/>
      <c r="D25" s="50"/>
      <c r="E25" s="50">
        <v>5</v>
      </c>
      <c r="F25" s="80">
        <f t="shared" si="9"/>
        <v>5</v>
      </c>
      <c r="G25" s="50"/>
      <c r="H25" s="50"/>
      <c r="I25" s="50"/>
      <c r="J25" s="50"/>
      <c r="K25" s="80">
        <f t="shared" si="10"/>
        <v>0</v>
      </c>
      <c r="L25" s="50"/>
      <c r="M25" s="44"/>
      <c r="N25" s="44"/>
      <c r="O25" s="44"/>
      <c r="P25" s="28"/>
      <c r="Q25" s="28"/>
      <c r="R25" s="28"/>
    </row>
    <row r="26" spans="1:18" ht="21" customHeight="1" x14ac:dyDescent="0.3">
      <c r="A26" s="393" t="s">
        <v>11</v>
      </c>
      <c r="B26" s="394">
        <f>SUM(B21:B25)</f>
        <v>5</v>
      </c>
      <c r="C26" s="394">
        <f t="shared" ref="C26:K26" si="11">SUM(C21:C25)</f>
        <v>30</v>
      </c>
      <c r="D26" s="394">
        <f t="shared" si="11"/>
        <v>30</v>
      </c>
      <c r="E26" s="394">
        <f t="shared" si="11"/>
        <v>35</v>
      </c>
      <c r="F26" s="394">
        <f t="shared" si="11"/>
        <v>100</v>
      </c>
      <c r="G26" s="394">
        <f t="shared" si="11"/>
        <v>5</v>
      </c>
      <c r="H26" s="394">
        <f t="shared" si="11"/>
        <v>30</v>
      </c>
      <c r="I26" s="394">
        <f t="shared" si="11"/>
        <v>30</v>
      </c>
      <c r="J26" s="394">
        <f t="shared" si="11"/>
        <v>0</v>
      </c>
      <c r="K26" s="394">
        <f t="shared" si="11"/>
        <v>65</v>
      </c>
      <c r="L26" s="395" t="s">
        <v>182</v>
      </c>
      <c r="M26" s="71"/>
      <c r="N26" s="71"/>
      <c r="O26" s="71"/>
      <c r="P26" s="3"/>
      <c r="Q26" s="3"/>
      <c r="R26" s="3"/>
    </row>
    <row r="27" spans="1:18" ht="21" customHeight="1" x14ac:dyDescent="0.3">
      <c r="A27" s="136" t="s">
        <v>243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44" t="s">
        <v>181</v>
      </c>
      <c r="N27" s="429" t="s">
        <v>361</v>
      </c>
      <c r="O27" s="44"/>
      <c r="P27" s="3"/>
      <c r="Q27" s="3"/>
      <c r="R27" s="3"/>
    </row>
    <row r="28" spans="1:18" ht="21" customHeight="1" x14ac:dyDescent="0.3">
      <c r="A28" s="138" t="s">
        <v>240</v>
      </c>
      <c r="B28" s="49">
        <v>5</v>
      </c>
      <c r="C28" s="49">
        <v>5</v>
      </c>
      <c r="D28" s="49"/>
      <c r="E28" s="49"/>
      <c r="F28" s="80">
        <f>SUM(B28:E28)</f>
        <v>10</v>
      </c>
      <c r="G28" s="49">
        <v>5</v>
      </c>
      <c r="H28" s="49">
        <v>5</v>
      </c>
      <c r="I28" s="49"/>
      <c r="J28" s="49"/>
      <c r="K28" s="80">
        <f>SUM(G28:J28)</f>
        <v>10</v>
      </c>
      <c r="L28" s="49"/>
      <c r="M28" s="44"/>
      <c r="N28" s="429" t="s">
        <v>540</v>
      </c>
      <c r="O28" s="44"/>
      <c r="P28" s="28"/>
      <c r="Q28" s="28"/>
      <c r="R28" s="28"/>
    </row>
    <row r="29" spans="1:18" ht="21" customHeight="1" x14ac:dyDescent="0.3">
      <c r="A29" s="138" t="s">
        <v>28</v>
      </c>
      <c r="B29" s="49"/>
      <c r="C29" s="49">
        <v>30</v>
      </c>
      <c r="D29" s="49">
        <v>20</v>
      </c>
      <c r="E29" s="49"/>
      <c r="F29" s="80">
        <f t="shared" ref="F29:F31" si="12">SUM(B29:E29)</f>
        <v>50</v>
      </c>
      <c r="G29" s="49"/>
      <c r="H29" s="49">
        <v>30</v>
      </c>
      <c r="I29" s="49">
        <v>20</v>
      </c>
      <c r="J29" s="49"/>
      <c r="K29" s="80">
        <f t="shared" ref="K29:K31" si="13">SUM(G29:J29)</f>
        <v>50</v>
      </c>
      <c r="L29" s="49"/>
      <c r="M29" s="44"/>
      <c r="N29" s="429" t="s">
        <v>362</v>
      </c>
      <c r="O29" s="44"/>
      <c r="P29" s="3"/>
      <c r="Q29" s="3"/>
      <c r="R29" s="3"/>
    </row>
    <row r="30" spans="1:18" ht="21" customHeight="1" x14ac:dyDescent="0.3">
      <c r="A30" s="138" t="s">
        <v>29</v>
      </c>
      <c r="B30" s="49"/>
      <c r="C30" s="49"/>
      <c r="D30" s="49">
        <v>5</v>
      </c>
      <c r="E30" s="49">
        <v>10</v>
      </c>
      <c r="F30" s="80">
        <f t="shared" si="12"/>
        <v>15</v>
      </c>
      <c r="G30" s="49"/>
      <c r="H30" s="49"/>
      <c r="I30" s="49">
        <v>5</v>
      </c>
      <c r="J30" s="49"/>
      <c r="K30" s="80">
        <f t="shared" si="13"/>
        <v>5</v>
      </c>
      <c r="L30" s="49"/>
      <c r="M30" s="44"/>
      <c r="N30" s="429" t="s">
        <v>363</v>
      </c>
      <c r="O30" s="44"/>
      <c r="P30" s="3"/>
      <c r="Q30" s="3"/>
      <c r="R30" s="3"/>
    </row>
    <row r="31" spans="1:18" ht="21" customHeight="1" x14ac:dyDescent="0.3">
      <c r="A31" s="138" t="s">
        <v>30</v>
      </c>
      <c r="B31" s="50"/>
      <c r="C31" s="50"/>
      <c r="D31" s="50"/>
      <c r="E31" s="50">
        <v>25</v>
      </c>
      <c r="F31" s="80">
        <f t="shared" si="12"/>
        <v>25</v>
      </c>
      <c r="G31" s="50"/>
      <c r="H31" s="50"/>
      <c r="I31" s="50"/>
      <c r="J31" s="50"/>
      <c r="K31" s="80">
        <f t="shared" si="13"/>
        <v>0</v>
      </c>
      <c r="L31" s="50"/>
      <c r="M31" s="44"/>
      <c r="N31" s="429" t="s">
        <v>364</v>
      </c>
      <c r="O31" s="44"/>
      <c r="P31" s="3"/>
      <c r="Q31" s="3"/>
      <c r="R31" s="3"/>
    </row>
    <row r="32" spans="1:18" ht="21" customHeight="1" x14ac:dyDescent="0.3">
      <c r="A32" s="393" t="s">
        <v>11</v>
      </c>
      <c r="B32" s="394">
        <f>SUM(B28:B31)</f>
        <v>5</v>
      </c>
      <c r="C32" s="394">
        <f t="shared" ref="C32:K32" si="14">SUM(C28:C31)</f>
        <v>35</v>
      </c>
      <c r="D32" s="394">
        <f t="shared" si="14"/>
        <v>25</v>
      </c>
      <c r="E32" s="394">
        <f t="shared" si="14"/>
        <v>35</v>
      </c>
      <c r="F32" s="394">
        <f t="shared" si="14"/>
        <v>100</v>
      </c>
      <c r="G32" s="394">
        <f t="shared" si="14"/>
        <v>5</v>
      </c>
      <c r="H32" s="394">
        <f t="shared" si="14"/>
        <v>35</v>
      </c>
      <c r="I32" s="394">
        <f t="shared" si="14"/>
        <v>25</v>
      </c>
      <c r="J32" s="394">
        <f t="shared" si="14"/>
        <v>0</v>
      </c>
      <c r="K32" s="394">
        <f t="shared" si="14"/>
        <v>65</v>
      </c>
      <c r="L32" s="395" t="s">
        <v>182</v>
      </c>
      <c r="M32" s="71"/>
      <c r="N32" s="71"/>
      <c r="O32" s="44"/>
      <c r="P32" s="3"/>
      <c r="Q32" s="3"/>
      <c r="R32" s="3"/>
    </row>
    <row r="33" spans="1:18" ht="21" customHeight="1" x14ac:dyDescent="0.3">
      <c r="A33" s="137" t="s">
        <v>244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44" t="s">
        <v>181</v>
      </c>
      <c r="N33" s="430" t="s">
        <v>361</v>
      </c>
      <c r="O33" s="44"/>
      <c r="P33" s="28"/>
      <c r="Q33" s="28"/>
      <c r="R33" s="28"/>
    </row>
    <row r="34" spans="1:18" ht="21" customHeight="1" x14ac:dyDescent="0.3">
      <c r="A34" s="137" t="s">
        <v>245</v>
      </c>
      <c r="B34" s="49">
        <v>15</v>
      </c>
      <c r="C34" s="49"/>
      <c r="D34" s="49"/>
      <c r="E34" s="49"/>
      <c r="F34" s="80">
        <f>SUM(B34:E34)</f>
        <v>15</v>
      </c>
      <c r="G34" s="49">
        <v>15</v>
      </c>
      <c r="H34" s="49"/>
      <c r="I34" s="49"/>
      <c r="J34" s="49"/>
      <c r="K34" s="80">
        <f>SUM(G34:J34)</f>
        <v>15</v>
      </c>
      <c r="L34" s="49"/>
      <c r="M34" s="44"/>
      <c r="N34" s="430" t="s">
        <v>540</v>
      </c>
      <c r="O34" s="44"/>
      <c r="P34" s="3"/>
      <c r="Q34" s="3"/>
      <c r="R34" s="3"/>
    </row>
    <row r="35" spans="1:18" ht="21" customHeight="1" x14ac:dyDescent="0.3">
      <c r="A35" s="137" t="s">
        <v>246</v>
      </c>
      <c r="B35" s="49">
        <v>5</v>
      </c>
      <c r="C35" s="49">
        <v>10</v>
      </c>
      <c r="D35" s="49"/>
      <c r="E35" s="49"/>
      <c r="F35" s="80">
        <f t="shared" ref="F35:F40" si="15">SUM(B35:E35)</f>
        <v>15</v>
      </c>
      <c r="G35" s="49">
        <v>5</v>
      </c>
      <c r="H35" s="49">
        <v>10</v>
      </c>
      <c r="I35" s="49"/>
      <c r="J35" s="49"/>
      <c r="K35" s="80">
        <f t="shared" ref="K35:K40" si="16">SUM(G35:J35)</f>
        <v>15</v>
      </c>
      <c r="L35" s="49"/>
      <c r="M35" s="44"/>
      <c r="N35" s="430" t="s">
        <v>543</v>
      </c>
      <c r="O35" s="44"/>
      <c r="P35" s="3"/>
      <c r="Q35" s="3"/>
      <c r="R35" s="3"/>
    </row>
    <row r="36" spans="1:18" ht="21" customHeight="1" x14ac:dyDescent="0.3">
      <c r="A36" s="137" t="s">
        <v>247</v>
      </c>
      <c r="B36" s="49"/>
      <c r="C36" s="49">
        <v>5</v>
      </c>
      <c r="D36" s="49"/>
      <c r="E36" s="49"/>
      <c r="F36" s="80">
        <f t="shared" si="15"/>
        <v>5</v>
      </c>
      <c r="G36" s="49"/>
      <c r="H36" s="49">
        <v>5</v>
      </c>
      <c r="I36" s="49"/>
      <c r="J36" s="49"/>
      <c r="K36" s="80">
        <f t="shared" si="16"/>
        <v>5</v>
      </c>
      <c r="L36" s="49"/>
      <c r="M36" s="44"/>
      <c r="N36" s="430" t="s">
        <v>544</v>
      </c>
      <c r="O36" s="44"/>
      <c r="P36" s="28"/>
      <c r="Q36" s="28"/>
      <c r="R36" s="28"/>
    </row>
    <row r="37" spans="1:18" ht="21" customHeight="1" x14ac:dyDescent="0.3">
      <c r="A37" s="301" t="s">
        <v>248</v>
      </c>
      <c r="B37" s="50">
        <v>5</v>
      </c>
      <c r="C37" s="50"/>
      <c r="D37" s="50"/>
      <c r="E37" s="50"/>
      <c r="F37" s="83">
        <f t="shared" si="15"/>
        <v>5</v>
      </c>
      <c r="G37" s="50">
        <v>5</v>
      </c>
      <c r="H37" s="50"/>
      <c r="I37" s="50"/>
      <c r="J37" s="50"/>
      <c r="K37" s="83">
        <f t="shared" si="16"/>
        <v>5</v>
      </c>
      <c r="L37" s="50"/>
      <c r="M37" s="71"/>
      <c r="N37" s="302"/>
      <c r="O37" s="71"/>
      <c r="P37" s="3"/>
      <c r="Q37" s="3"/>
      <c r="R37" s="3"/>
    </row>
    <row r="38" spans="1:18" ht="21" customHeight="1" x14ac:dyDescent="0.3">
      <c r="A38" s="304" t="s">
        <v>249</v>
      </c>
      <c r="B38" s="63"/>
      <c r="C38" s="63">
        <v>20</v>
      </c>
      <c r="D38" s="63">
        <v>10</v>
      </c>
      <c r="E38" s="63"/>
      <c r="F38" s="82">
        <f t="shared" si="15"/>
        <v>30</v>
      </c>
      <c r="G38" s="63"/>
      <c r="H38" s="63">
        <v>20</v>
      </c>
      <c r="I38" s="63">
        <v>10</v>
      </c>
      <c r="J38" s="63"/>
      <c r="K38" s="82">
        <f t="shared" si="16"/>
        <v>30</v>
      </c>
      <c r="L38" s="63"/>
      <c r="M38" s="43"/>
      <c r="N38" s="43"/>
      <c r="O38" s="43"/>
      <c r="P38" s="3"/>
      <c r="Q38" s="3"/>
      <c r="R38" s="3"/>
    </row>
    <row r="39" spans="1:18" ht="21" customHeight="1" x14ac:dyDescent="0.3">
      <c r="A39" s="138" t="s">
        <v>250</v>
      </c>
      <c r="B39" s="49"/>
      <c r="C39" s="49"/>
      <c r="D39" s="49"/>
      <c r="E39" s="49">
        <v>15</v>
      </c>
      <c r="F39" s="80">
        <f t="shared" si="15"/>
        <v>15</v>
      </c>
      <c r="G39" s="49"/>
      <c r="H39" s="49"/>
      <c r="I39" s="49"/>
      <c r="J39" s="49"/>
      <c r="K39" s="80">
        <f t="shared" si="16"/>
        <v>0</v>
      </c>
      <c r="L39" s="49"/>
      <c r="M39" s="44"/>
      <c r="N39" s="44"/>
      <c r="O39" s="44"/>
      <c r="P39" s="3"/>
      <c r="Q39" s="3"/>
      <c r="R39" s="3"/>
    </row>
    <row r="40" spans="1:18" ht="21" customHeight="1" x14ac:dyDescent="0.3">
      <c r="A40" s="138" t="s">
        <v>251</v>
      </c>
      <c r="B40" s="50"/>
      <c r="C40" s="50"/>
      <c r="D40" s="50"/>
      <c r="E40" s="50">
        <v>15</v>
      </c>
      <c r="F40" s="80">
        <f t="shared" si="15"/>
        <v>15</v>
      </c>
      <c r="G40" s="50"/>
      <c r="H40" s="50"/>
      <c r="I40" s="50"/>
      <c r="J40" s="50"/>
      <c r="K40" s="80">
        <f t="shared" si="16"/>
        <v>0</v>
      </c>
      <c r="L40" s="50"/>
      <c r="M40" s="44"/>
      <c r="N40" s="44"/>
      <c r="O40" s="44"/>
      <c r="P40" s="3"/>
      <c r="Q40" s="3"/>
      <c r="R40" s="3"/>
    </row>
    <row r="41" spans="1:18" ht="21" customHeight="1" x14ac:dyDescent="0.3">
      <c r="A41" s="393" t="s">
        <v>11</v>
      </c>
      <c r="B41" s="394">
        <f>SUM(B34:B40)</f>
        <v>25</v>
      </c>
      <c r="C41" s="394">
        <f t="shared" ref="C41:K41" si="17">SUM(C34:C40)</f>
        <v>35</v>
      </c>
      <c r="D41" s="394">
        <f t="shared" si="17"/>
        <v>10</v>
      </c>
      <c r="E41" s="394">
        <f t="shared" si="17"/>
        <v>30</v>
      </c>
      <c r="F41" s="394">
        <f t="shared" si="17"/>
        <v>100</v>
      </c>
      <c r="G41" s="394">
        <f t="shared" si="17"/>
        <v>25</v>
      </c>
      <c r="H41" s="394">
        <f t="shared" si="17"/>
        <v>35</v>
      </c>
      <c r="I41" s="394">
        <f t="shared" si="17"/>
        <v>10</v>
      </c>
      <c r="J41" s="394">
        <f t="shared" si="17"/>
        <v>0</v>
      </c>
      <c r="K41" s="394">
        <f t="shared" si="17"/>
        <v>70</v>
      </c>
      <c r="L41" s="395" t="s">
        <v>182</v>
      </c>
      <c r="M41" s="71"/>
      <c r="N41" s="71"/>
      <c r="O41" s="71"/>
      <c r="P41" s="28"/>
      <c r="Q41" s="28"/>
      <c r="R41" s="28"/>
    </row>
    <row r="42" spans="1:18" ht="21" customHeight="1" x14ac:dyDescent="0.3">
      <c r="A42" s="136" t="s">
        <v>252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43" t="s">
        <v>181</v>
      </c>
      <c r="N42" s="432" t="s">
        <v>315</v>
      </c>
      <c r="O42" s="43"/>
      <c r="P42" s="3"/>
      <c r="Q42" s="3"/>
      <c r="R42" s="3"/>
    </row>
    <row r="43" spans="1:18" ht="21" customHeight="1" x14ac:dyDescent="0.3">
      <c r="A43" s="138" t="s">
        <v>253</v>
      </c>
      <c r="B43" s="49"/>
      <c r="C43" s="49"/>
      <c r="D43" s="49">
        <v>20</v>
      </c>
      <c r="E43" s="49"/>
      <c r="F43" s="80">
        <f>SUM(B43:E43)</f>
        <v>20</v>
      </c>
      <c r="G43" s="49"/>
      <c r="H43" s="49"/>
      <c r="I43" s="49">
        <v>20</v>
      </c>
      <c r="J43" s="49"/>
      <c r="K43" s="80">
        <f>SUM(G43:J43)</f>
        <v>20</v>
      </c>
      <c r="L43" s="49"/>
      <c r="M43" s="44"/>
      <c r="N43" s="431" t="s">
        <v>316</v>
      </c>
      <c r="O43" s="44"/>
      <c r="P43" s="3"/>
      <c r="Q43" s="3"/>
      <c r="R43" s="3"/>
    </row>
    <row r="44" spans="1:18" ht="21" customHeight="1" x14ac:dyDescent="0.3">
      <c r="A44" s="138" t="s">
        <v>254</v>
      </c>
      <c r="B44" s="50"/>
      <c r="C44" s="50"/>
      <c r="D44" s="50"/>
      <c r="E44" s="50">
        <v>80</v>
      </c>
      <c r="F44" s="80">
        <f>SUM(B44:E44)</f>
        <v>80</v>
      </c>
      <c r="G44" s="50"/>
      <c r="H44" s="50"/>
      <c r="I44" s="50"/>
      <c r="J44" s="50"/>
      <c r="K44" s="80">
        <f>SUM(G44:J44)</f>
        <v>0</v>
      </c>
      <c r="L44" s="50"/>
      <c r="M44" s="44"/>
      <c r="N44" s="431" t="s">
        <v>317</v>
      </c>
      <c r="O44" s="44"/>
      <c r="P44" s="28"/>
      <c r="Q44" s="28"/>
      <c r="R44" s="28"/>
    </row>
    <row r="45" spans="1:18" ht="21" customHeight="1" x14ac:dyDescent="0.3">
      <c r="A45" s="393" t="s">
        <v>11</v>
      </c>
      <c r="B45" s="394">
        <f>SUM(B43:B44)</f>
        <v>0</v>
      </c>
      <c r="C45" s="394">
        <f t="shared" ref="C45:F45" si="18">SUM(C43:C44)</f>
        <v>0</v>
      </c>
      <c r="D45" s="394">
        <f t="shared" si="18"/>
        <v>20</v>
      </c>
      <c r="E45" s="394">
        <f t="shared" si="18"/>
        <v>80</v>
      </c>
      <c r="F45" s="394">
        <f t="shared" si="18"/>
        <v>100</v>
      </c>
      <c r="G45" s="394">
        <f>SUM(G43:G44)</f>
        <v>0</v>
      </c>
      <c r="H45" s="394">
        <f t="shared" ref="H45" si="19">SUM(H43:H44)</f>
        <v>0</v>
      </c>
      <c r="I45" s="394">
        <f t="shared" ref="I45" si="20">SUM(I43:I44)</f>
        <v>20</v>
      </c>
      <c r="J45" s="394">
        <f t="shared" ref="J45" si="21">SUM(J43:J44)</f>
        <v>0</v>
      </c>
      <c r="K45" s="394">
        <f t="shared" ref="K45" si="22">SUM(K43:K44)</f>
        <v>20</v>
      </c>
      <c r="L45" s="395" t="s">
        <v>182</v>
      </c>
      <c r="M45" s="44"/>
      <c r="N45" s="150"/>
      <c r="O45" s="44"/>
      <c r="P45" s="3"/>
      <c r="Q45" s="3"/>
      <c r="R45" s="3"/>
    </row>
    <row r="46" spans="1:18" ht="21" customHeight="1" x14ac:dyDescent="0.3">
      <c r="A46" s="137" t="s">
        <v>255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44"/>
      <c r="N46" s="44"/>
      <c r="O46" s="44"/>
      <c r="P46" s="3"/>
      <c r="Q46" s="3"/>
      <c r="R46" s="3"/>
    </row>
    <row r="47" spans="1:18" ht="21" customHeight="1" x14ac:dyDescent="0.3">
      <c r="A47" s="49" t="s">
        <v>256</v>
      </c>
      <c r="B47" s="49">
        <v>100</v>
      </c>
      <c r="C47" s="49"/>
      <c r="D47" s="49"/>
      <c r="E47" s="49"/>
      <c r="F47" s="80">
        <f>SUM(B47:E47)</f>
        <v>100</v>
      </c>
      <c r="G47" s="49">
        <v>100</v>
      </c>
      <c r="H47" s="49"/>
      <c r="I47" s="49"/>
      <c r="J47" s="49"/>
      <c r="K47" s="80">
        <f>SUM(G47:J47)</f>
        <v>100</v>
      </c>
      <c r="L47" s="49"/>
      <c r="M47" s="44"/>
      <c r="N47" s="151" t="s">
        <v>318</v>
      </c>
      <c r="O47" s="44"/>
      <c r="P47" s="3"/>
      <c r="Q47" s="3"/>
      <c r="R47" s="3"/>
    </row>
    <row r="48" spans="1:18" ht="21" customHeight="1" x14ac:dyDescent="0.3">
      <c r="A48" s="49" t="s">
        <v>257</v>
      </c>
      <c r="B48" s="49"/>
      <c r="C48" s="49"/>
      <c r="D48" s="49"/>
      <c r="E48" s="49"/>
      <c r="F48" s="80"/>
      <c r="G48" s="49"/>
      <c r="H48" s="49"/>
      <c r="I48" s="49"/>
      <c r="J48" s="49"/>
      <c r="K48" s="80"/>
      <c r="L48" s="49"/>
      <c r="M48" s="44"/>
      <c r="N48" s="151" t="s">
        <v>319</v>
      </c>
      <c r="O48" s="44"/>
      <c r="P48" s="3"/>
      <c r="Q48" s="3"/>
      <c r="R48" s="3"/>
    </row>
    <row r="49" spans="1:18" ht="21" customHeight="1" x14ac:dyDescent="0.3">
      <c r="A49" s="49" t="s">
        <v>258</v>
      </c>
      <c r="B49" s="50"/>
      <c r="C49" s="50"/>
      <c r="D49" s="50"/>
      <c r="E49" s="50"/>
      <c r="F49" s="80"/>
      <c r="G49" s="50"/>
      <c r="H49" s="50"/>
      <c r="I49" s="50"/>
      <c r="J49" s="50"/>
      <c r="K49" s="80"/>
      <c r="L49" s="50"/>
      <c r="M49" s="44"/>
      <c r="N49" s="44"/>
      <c r="O49" s="44"/>
      <c r="P49" s="28"/>
      <c r="Q49" s="28"/>
      <c r="R49" s="28"/>
    </row>
    <row r="50" spans="1:18" ht="21" customHeight="1" x14ac:dyDescent="0.3">
      <c r="A50" s="393" t="s">
        <v>11</v>
      </c>
      <c r="B50" s="394">
        <f>SUM(B47:B49)</f>
        <v>100</v>
      </c>
      <c r="C50" s="394">
        <f t="shared" ref="C50:K50" si="23">SUM(C47:C49)</f>
        <v>0</v>
      </c>
      <c r="D50" s="394">
        <f t="shared" si="23"/>
        <v>0</v>
      </c>
      <c r="E50" s="394">
        <f t="shared" si="23"/>
        <v>0</v>
      </c>
      <c r="F50" s="394">
        <f t="shared" si="23"/>
        <v>100</v>
      </c>
      <c r="G50" s="394">
        <f t="shared" si="23"/>
        <v>100</v>
      </c>
      <c r="H50" s="394">
        <f t="shared" si="23"/>
        <v>0</v>
      </c>
      <c r="I50" s="394">
        <f t="shared" si="23"/>
        <v>0</v>
      </c>
      <c r="J50" s="394">
        <f t="shared" si="23"/>
        <v>0</v>
      </c>
      <c r="K50" s="394">
        <f t="shared" si="23"/>
        <v>100</v>
      </c>
      <c r="L50" s="395" t="s">
        <v>182</v>
      </c>
      <c r="M50" s="71" t="s">
        <v>183</v>
      </c>
      <c r="N50" s="71"/>
      <c r="O50" s="71"/>
      <c r="P50" s="3"/>
      <c r="Q50" s="3"/>
      <c r="R50" s="3"/>
    </row>
    <row r="51" spans="1:18" ht="21" customHeight="1" x14ac:dyDescent="0.3">
      <c r="A51" s="514" t="s">
        <v>387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6"/>
      <c r="M51" s="44"/>
      <c r="N51" s="43"/>
      <c r="O51" s="44"/>
      <c r="P51" s="3"/>
      <c r="Q51" s="3"/>
      <c r="R51" s="3"/>
    </row>
    <row r="52" spans="1:18" ht="18.75" customHeight="1" x14ac:dyDescent="0.3">
      <c r="A52" s="524" t="s">
        <v>398</v>
      </c>
      <c r="B52" s="127"/>
      <c r="C52" s="127"/>
      <c r="D52" s="127"/>
      <c r="E52" s="127"/>
      <c r="F52" s="524"/>
      <c r="G52" s="127"/>
      <c r="H52" s="127"/>
      <c r="I52" s="127"/>
      <c r="J52" s="127"/>
      <c r="K52" s="526"/>
      <c r="L52" s="526"/>
      <c r="M52" s="44"/>
      <c r="N52" s="44"/>
      <c r="O52" s="465"/>
      <c r="P52" s="28"/>
      <c r="Q52" s="28"/>
      <c r="R52" s="28"/>
    </row>
    <row r="53" spans="1:18" ht="18.75" customHeight="1" x14ac:dyDescent="0.3">
      <c r="A53" s="524" t="s">
        <v>384</v>
      </c>
      <c r="B53" s="127"/>
      <c r="C53" s="127"/>
      <c r="D53" s="127"/>
      <c r="E53" s="127"/>
      <c r="F53" s="524"/>
      <c r="G53" s="127"/>
      <c r="H53" s="127"/>
      <c r="I53" s="127"/>
      <c r="J53" s="127"/>
      <c r="K53" s="526"/>
      <c r="L53" s="526"/>
      <c r="M53" s="44"/>
      <c r="N53" s="44"/>
      <c r="O53" s="465"/>
      <c r="P53" s="28"/>
      <c r="Q53" s="28"/>
      <c r="R53" s="28"/>
    </row>
    <row r="54" spans="1:18" ht="18.75" customHeight="1" x14ac:dyDescent="0.3">
      <c r="A54" s="127" t="s">
        <v>399</v>
      </c>
      <c r="B54" s="127"/>
      <c r="C54" s="127"/>
      <c r="D54" s="127"/>
      <c r="E54" s="127">
        <v>100</v>
      </c>
      <c r="F54" s="524">
        <f t="shared" ref="F54" si="24">SUM(B54:E54)</f>
        <v>100</v>
      </c>
      <c r="G54" s="127"/>
      <c r="H54" s="127"/>
      <c r="I54" s="127"/>
      <c r="J54" s="127"/>
      <c r="K54" s="526"/>
      <c r="L54" s="526"/>
      <c r="M54" s="44"/>
      <c r="N54" s="44"/>
      <c r="O54" s="465"/>
      <c r="P54" s="28"/>
      <c r="Q54" s="28"/>
      <c r="R54" s="28"/>
    </row>
    <row r="55" spans="1:18" ht="18.75" customHeight="1" x14ac:dyDescent="0.3">
      <c r="A55" s="581" t="s">
        <v>11</v>
      </c>
      <c r="B55" s="524"/>
      <c r="C55" s="524"/>
      <c r="D55" s="524"/>
      <c r="E55" s="524">
        <f>+E54</f>
        <v>100</v>
      </c>
      <c r="F55" s="524">
        <f>SUM(B55:E55)</f>
        <v>100</v>
      </c>
      <c r="G55" s="524"/>
      <c r="H55" s="524"/>
      <c r="I55" s="524"/>
      <c r="J55" s="524">
        <f>+J54</f>
        <v>0</v>
      </c>
      <c r="K55" s="582">
        <f>SUM(G55:J55)</f>
        <v>0</v>
      </c>
      <c r="L55" s="582" t="s">
        <v>182</v>
      </c>
      <c r="M55" s="71"/>
      <c r="N55" s="71"/>
      <c r="O55" s="464"/>
      <c r="P55" s="28"/>
      <c r="Q55" s="28"/>
      <c r="R55" s="28"/>
    </row>
    <row r="56" spans="1:18" ht="18.75" customHeight="1" x14ac:dyDescent="0.3">
      <c r="A56" s="467"/>
      <c r="B56" s="468"/>
      <c r="C56" s="468"/>
      <c r="D56" s="468"/>
      <c r="E56" s="468"/>
      <c r="F56" s="469"/>
      <c r="G56" s="468"/>
      <c r="H56" s="468"/>
      <c r="I56" s="468"/>
      <c r="J56" s="468"/>
      <c r="K56" s="470"/>
      <c r="L56" s="471"/>
      <c r="M56" s="27"/>
      <c r="N56" s="816">
        <v>24661</v>
      </c>
      <c r="O56" s="257"/>
      <c r="P56" s="28"/>
      <c r="Q56" s="28"/>
      <c r="R56" s="28"/>
    </row>
    <row r="57" spans="1:18" ht="18.75" customHeight="1" x14ac:dyDescent="0.3">
      <c r="A57" s="259" t="s">
        <v>259</v>
      </c>
      <c r="B57" s="3"/>
      <c r="C57" s="3"/>
      <c r="D57" s="3"/>
      <c r="E57" s="3"/>
      <c r="F57" s="3"/>
      <c r="G57" s="3"/>
      <c r="H57" s="3"/>
      <c r="I57" s="3"/>
      <c r="J57" s="3"/>
      <c r="K57" s="27"/>
      <c r="L57" s="27"/>
      <c r="M57" s="27"/>
      <c r="N57" s="27"/>
      <c r="O57" s="27"/>
      <c r="P57" s="28"/>
      <c r="Q57" s="28"/>
      <c r="R57" s="28"/>
    </row>
    <row r="58" spans="1:18" ht="18.75" customHeight="1" x14ac:dyDescent="0.3">
      <c r="A58" s="259" t="s">
        <v>260</v>
      </c>
      <c r="B58" s="3"/>
      <c r="C58" s="3"/>
      <c r="D58" s="3"/>
      <c r="E58" s="3"/>
      <c r="F58" s="3"/>
      <c r="G58" s="3"/>
      <c r="H58" s="3"/>
      <c r="I58" s="3"/>
      <c r="J58" s="3"/>
      <c r="K58" s="27"/>
      <c r="L58" s="27"/>
      <c r="M58" s="27"/>
      <c r="N58" s="27"/>
      <c r="O58" s="466"/>
      <c r="P58" s="3"/>
      <c r="Q58" s="3"/>
      <c r="R58" s="3"/>
    </row>
    <row r="59" spans="1:18" ht="18.75" customHeight="1" x14ac:dyDescent="0.3">
      <c r="A59" s="259" t="s">
        <v>261</v>
      </c>
      <c r="B59" s="3"/>
      <c r="C59" s="3"/>
      <c r="D59" s="3"/>
      <c r="E59" s="3"/>
      <c r="F59" s="3"/>
      <c r="G59" s="3"/>
      <c r="H59" s="3"/>
      <c r="I59" s="3"/>
      <c r="J59" s="3"/>
      <c r="K59" s="27"/>
      <c r="L59" s="27"/>
      <c r="M59" s="27"/>
      <c r="N59" s="27"/>
      <c r="O59" s="27"/>
      <c r="P59" s="3"/>
      <c r="Q59" s="3"/>
      <c r="R59" s="3"/>
    </row>
    <row r="60" spans="1:18" ht="18.75" customHeight="1" x14ac:dyDescent="0.3">
      <c r="A60" s="303" t="s">
        <v>23</v>
      </c>
      <c r="B60" s="3"/>
      <c r="C60" s="3"/>
      <c r="D60" s="3"/>
      <c r="E60" s="3"/>
      <c r="F60" s="3"/>
      <c r="G60" s="3"/>
      <c r="H60" s="3"/>
      <c r="I60" s="3"/>
      <c r="J60" s="3"/>
      <c r="K60" s="27"/>
      <c r="L60" s="27"/>
      <c r="M60" s="27"/>
      <c r="N60" s="27"/>
      <c r="O60" s="27"/>
      <c r="P60" s="28"/>
      <c r="Q60" s="28"/>
      <c r="R60" s="28"/>
    </row>
    <row r="61" spans="1:18" ht="28.5" customHeight="1" x14ac:dyDescent="0.3">
      <c r="A61" s="664" t="s">
        <v>2</v>
      </c>
      <c r="B61" s="677" t="s">
        <v>375</v>
      </c>
      <c r="C61" s="678"/>
      <c r="D61" s="678"/>
      <c r="E61" s="678"/>
      <c r="F61" s="679"/>
      <c r="G61" s="680" t="s">
        <v>572</v>
      </c>
      <c r="H61" s="678"/>
      <c r="I61" s="678"/>
      <c r="J61" s="678"/>
      <c r="K61" s="678"/>
      <c r="L61" s="681" t="s">
        <v>3</v>
      </c>
      <c r="M61" s="655" t="s">
        <v>12</v>
      </c>
      <c r="N61" s="670" t="s">
        <v>408</v>
      </c>
      <c r="O61" s="686" t="s">
        <v>4</v>
      </c>
      <c r="P61" s="8"/>
      <c r="Q61" s="8"/>
      <c r="R61" s="8"/>
    </row>
    <row r="62" spans="1:18" ht="32.25" customHeight="1" x14ac:dyDescent="0.3">
      <c r="A62" s="665"/>
      <c r="B62" s="653" t="s">
        <v>5</v>
      </c>
      <c r="C62" s="653" t="s">
        <v>6</v>
      </c>
      <c r="D62" s="653" t="s">
        <v>7</v>
      </c>
      <c r="E62" s="653" t="s">
        <v>8</v>
      </c>
      <c r="F62" s="672" t="s">
        <v>9</v>
      </c>
      <c r="G62" s="655" t="s">
        <v>5</v>
      </c>
      <c r="H62" s="653" t="s">
        <v>6</v>
      </c>
      <c r="I62" s="653" t="s">
        <v>7</v>
      </c>
      <c r="J62" s="653" t="s">
        <v>8</v>
      </c>
      <c r="K62" s="670" t="s">
        <v>9</v>
      </c>
      <c r="L62" s="682"/>
      <c r="M62" s="649"/>
      <c r="N62" s="671"/>
      <c r="O62" s="687"/>
      <c r="P62" s="8"/>
      <c r="Q62" s="8"/>
      <c r="R62" s="8"/>
    </row>
    <row r="63" spans="1:18" ht="27" customHeight="1" x14ac:dyDescent="0.3">
      <c r="A63" s="666"/>
      <c r="B63" s="654"/>
      <c r="C63" s="654"/>
      <c r="D63" s="654"/>
      <c r="E63" s="654"/>
      <c r="F63" s="652"/>
      <c r="G63" s="650"/>
      <c r="H63" s="654"/>
      <c r="I63" s="654"/>
      <c r="J63" s="654"/>
      <c r="K63" s="690"/>
      <c r="L63" s="691"/>
      <c r="M63" s="650"/>
      <c r="N63" s="690"/>
      <c r="O63" s="687"/>
      <c r="P63" s="8"/>
      <c r="Q63" s="8"/>
      <c r="R63" s="8"/>
    </row>
    <row r="64" spans="1:18" ht="18.75" customHeight="1" x14ac:dyDescent="0.3">
      <c r="A64" s="258" t="s">
        <v>10</v>
      </c>
      <c r="B64" s="50"/>
      <c r="C64" s="50"/>
      <c r="D64" s="50"/>
      <c r="E64" s="50"/>
      <c r="F64" s="50"/>
      <c r="G64" s="50"/>
      <c r="H64" s="50"/>
      <c r="I64" s="50"/>
      <c r="J64" s="50"/>
      <c r="K64" s="71"/>
      <c r="L64" s="71"/>
      <c r="M64" s="44"/>
      <c r="N64" s="44"/>
      <c r="O64" s="44"/>
      <c r="P64" s="3"/>
      <c r="Q64" s="3"/>
      <c r="R64" s="3"/>
    </row>
    <row r="65" spans="1:18" ht="18.75" customHeight="1" x14ac:dyDescent="0.3">
      <c r="A65" s="398" t="s">
        <v>237</v>
      </c>
      <c r="B65" s="399">
        <f>SUM(B73,B80,B87,B94,B101,B105)/6</f>
        <v>31.666666666666668</v>
      </c>
      <c r="C65" s="399">
        <f t="shared" ref="C65:K65" si="25">SUM(C73,C80,C87,C94,C101,C105)/6</f>
        <v>33.333333333333336</v>
      </c>
      <c r="D65" s="399">
        <f t="shared" si="25"/>
        <v>18.333333333333332</v>
      </c>
      <c r="E65" s="399">
        <f t="shared" si="25"/>
        <v>16.666666666666668</v>
      </c>
      <c r="F65" s="399">
        <f t="shared" si="25"/>
        <v>100</v>
      </c>
      <c r="G65" s="399">
        <f t="shared" si="25"/>
        <v>31.666666666666668</v>
      </c>
      <c r="H65" s="399">
        <f t="shared" si="25"/>
        <v>33.333333333333336</v>
      </c>
      <c r="I65" s="399">
        <f t="shared" si="25"/>
        <v>18.333333333333332</v>
      </c>
      <c r="J65" s="399">
        <f t="shared" si="25"/>
        <v>0</v>
      </c>
      <c r="K65" s="399">
        <f t="shared" si="25"/>
        <v>83.333333333333329</v>
      </c>
      <c r="L65" s="388" t="s">
        <v>182</v>
      </c>
      <c r="M65" s="44"/>
      <c r="N65" s="434" t="s">
        <v>361</v>
      </c>
      <c r="O65" s="44"/>
      <c r="P65" s="28"/>
      <c r="Q65" s="28"/>
      <c r="R65" s="28"/>
    </row>
    <row r="66" spans="1:18" ht="18.75" customHeight="1" x14ac:dyDescent="0.3">
      <c r="A66" s="137" t="s">
        <v>262</v>
      </c>
      <c r="B66" s="63"/>
      <c r="C66" s="63"/>
      <c r="D66" s="63"/>
      <c r="E66" s="63"/>
      <c r="F66" s="63"/>
      <c r="G66" s="63"/>
      <c r="H66" s="63"/>
      <c r="I66" s="63"/>
      <c r="J66" s="63"/>
      <c r="K66" s="44"/>
      <c r="L66" s="44"/>
      <c r="M66" s="44"/>
      <c r="N66" s="434" t="s">
        <v>365</v>
      </c>
      <c r="O66" s="44"/>
      <c r="P66" s="3"/>
      <c r="Q66" s="3"/>
      <c r="R66" s="3"/>
    </row>
    <row r="67" spans="1:18" ht="18.75" customHeight="1" x14ac:dyDescent="0.3">
      <c r="A67" s="137" t="s">
        <v>263</v>
      </c>
      <c r="B67" s="49"/>
      <c r="C67" s="49"/>
      <c r="D67" s="49"/>
      <c r="E67" s="49"/>
      <c r="F67" s="49"/>
      <c r="G67" s="49"/>
      <c r="H67" s="49"/>
      <c r="I67" s="49"/>
      <c r="J67" s="49"/>
      <c r="K67" s="44"/>
      <c r="L67" s="44"/>
      <c r="M67" s="44"/>
      <c r="N67" s="433" t="s">
        <v>366</v>
      </c>
      <c r="O67" s="44"/>
      <c r="P67" s="3"/>
      <c r="Q67" s="3"/>
      <c r="R67" s="3"/>
    </row>
    <row r="68" spans="1:18" ht="18.75" customHeight="1" x14ac:dyDescent="0.3">
      <c r="A68" s="139" t="s">
        <v>264</v>
      </c>
      <c r="B68" s="49">
        <v>10</v>
      </c>
      <c r="C68" s="49"/>
      <c r="D68" s="49"/>
      <c r="E68" s="49"/>
      <c r="F68" s="80">
        <f>SUM(B68:E68)</f>
        <v>10</v>
      </c>
      <c r="G68" s="49">
        <v>10</v>
      </c>
      <c r="H68" s="49"/>
      <c r="I68" s="49"/>
      <c r="J68" s="49"/>
      <c r="K68" s="153">
        <f>SUM(G68:J68)</f>
        <v>10</v>
      </c>
      <c r="L68" s="44"/>
      <c r="M68" s="44"/>
      <c r="N68" s="434" t="s">
        <v>545</v>
      </c>
      <c r="O68" s="44"/>
      <c r="P68" s="3"/>
      <c r="Q68" s="3"/>
      <c r="R68" s="3"/>
    </row>
    <row r="69" spans="1:18" ht="18.75" customHeight="1" x14ac:dyDescent="0.3">
      <c r="A69" s="139" t="s">
        <v>28</v>
      </c>
      <c r="B69" s="49">
        <v>35</v>
      </c>
      <c r="C69" s="49">
        <v>10</v>
      </c>
      <c r="D69" s="49"/>
      <c r="E69" s="49"/>
      <c r="F69" s="80">
        <f t="shared" ref="F69:F72" si="26">SUM(B69:E69)</f>
        <v>45</v>
      </c>
      <c r="G69" s="49">
        <v>35</v>
      </c>
      <c r="H69" s="49">
        <v>10</v>
      </c>
      <c r="I69" s="49"/>
      <c r="J69" s="49"/>
      <c r="K69" s="153">
        <f t="shared" ref="K69:K72" si="27">SUM(G69:J69)</f>
        <v>45</v>
      </c>
      <c r="L69" s="44"/>
      <c r="M69" s="44"/>
      <c r="N69" s="433"/>
      <c r="O69" s="44"/>
      <c r="P69" s="3"/>
      <c r="Q69" s="3"/>
      <c r="R69" s="3"/>
    </row>
    <row r="70" spans="1:18" ht="18.75" customHeight="1" x14ac:dyDescent="0.3">
      <c r="A70" s="140" t="s">
        <v>265</v>
      </c>
      <c r="B70" s="49"/>
      <c r="C70" s="49">
        <v>20</v>
      </c>
      <c r="D70" s="49"/>
      <c r="E70" s="49"/>
      <c r="F70" s="80">
        <f t="shared" si="26"/>
        <v>20</v>
      </c>
      <c r="G70" s="49"/>
      <c r="H70" s="49">
        <v>20</v>
      </c>
      <c r="I70" s="49"/>
      <c r="J70" s="49"/>
      <c r="K70" s="153">
        <f t="shared" si="27"/>
        <v>20</v>
      </c>
      <c r="L70" s="44"/>
      <c r="M70" s="44"/>
      <c r="N70" s="434"/>
      <c r="O70" s="44"/>
      <c r="P70" s="3"/>
      <c r="Q70" s="3"/>
      <c r="R70" s="3"/>
    </row>
    <row r="71" spans="1:18" ht="18.75" customHeight="1" x14ac:dyDescent="0.3">
      <c r="A71" s="139" t="s">
        <v>30</v>
      </c>
      <c r="B71" s="49"/>
      <c r="C71" s="49">
        <v>10</v>
      </c>
      <c r="D71" s="49">
        <v>10</v>
      </c>
      <c r="E71" s="49"/>
      <c r="F71" s="80">
        <f t="shared" si="26"/>
        <v>20</v>
      </c>
      <c r="G71" s="49"/>
      <c r="H71" s="49">
        <v>10</v>
      </c>
      <c r="I71" s="46">
        <v>10</v>
      </c>
      <c r="J71" s="49"/>
      <c r="K71" s="153">
        <f t="shared" si="27"/>
        <v>20</v>
      </c>
      <c r="L71" s="44"/>
      <c r="M71" s="44"/>
      <c r="N71" s="151"/>
      <c r="O71" s="44"/>
      <c r="P71" s="3"/>
      <c r="Q71" s="3"/>
      <c r="R71" s="3"/>
    </row>
    <row r="72" spans="1:18" ht="18.75" customHeight="1" x14ac:dyDescent="0.3">
      <c r="A72" s="139" t="s">
        <v>242</v>
      </c>
      <c r="B72" s="50"/>
      <c r="C72" s="50"/>
      <c r="D72" s="50">
        <v>5</v>
      </c>
      <c r="E72" s="50"/>
      <c r="F72" s="80">
        <f t="shared" si="26"/>
        <v>5</v>
      </c>
      <c r="G72" s="50"/>
      <c r="H72" s="50"/>
      <c r="I72" s="106">
        <v>5</v>
      </c>
      <c r="J72" s="50"/>
      <c r="K72" s="153">
        <f t="shared" si="27"/>
        <v>5</v>
      </c>
      <c r="L72" s="44"/>
      <c r="M72" s="44"/>
      <c r="N72" s="151"/>
      <c r="O72" s="44"/>
      <c r="P72" s="3"/>
      <c r="Q72" s="3"/>
      <c r="R72" s="3"/>
    </row>
    <row r="73" spans="1:18" ht="18.75" customHeight="1" x14ac:dyDescent="0.3">
      <c r="A73" s="393" t="s">
        <v>11</v>
      </c>
      <c r="B73" s="394">
        <f>SUM(B68:B72)</f>
        <v>45</v>
      </c>
      <c r="C73" s="394">
        <f t="shared" ref="C73:K73" si="28">SUM(C68:C72)</f>
        <v>40</v>
      </c>
      <c r="D73" s="394">
        <f t="shared" si="28"/>
        <v>15</v>
      </c>
      <c r="E73" s="394">
        <f t="shared" si="28"/>
        <v>0</v>
      </c>
      <c r="F73" s="394">
        <f t="shared" si="28"/>
        <v>100</v>
      </c>
      <c r="G73" s="394">
        <f t="shared" si="28"/>
        <v>45</v>
      </c>
      <c r="H73" s="394">
        <f t="shared" si="28"/>
        <v>40</v>
      </c>
      <c r="I73" s="394">
        <f t="shared" si="28"/>
        <v>15</v>
      </c>
      <c r="J73" s="394">
        <f t="shared" si="28"/>
        <v>0</v>
      </c>
      <c r="K73" s="394">
        <f t="shared" si="28"/>
        <v>100</v>
      </c>
      <c r="L73" s="395" t="s">
        <v>182</v>
      </c>
      <c r="M73" s="583" t="s">
        <v>183</v>
      </c>
      <c r="N73" s="71"/>
      <c r="O73" s="71"/>
      <c r="P73" s="3"/>
      <c r="Q73" s="3"/>
      <c r="R73" s="3"/>
    </row>
    <row r="74" spans="1:18" ht="18.75" customHeight="1" x14ac:dyDescent="0.3">
      <c r="A74" s="137" t="s">
        <v>266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44"/>
      <c r="N74" s="435" t="s">
        <v>361</v>
      </c>
      <c r="O74" s="44"/>
      <c r="P74" s="3"/>
      <c r="Q74" s="3"/>
      <c r="R74" s="3"/>
    </row>
    <row r="75" spans="1:18" ht="18.75" customHeight="1" x14ac:dyDescent="0.3">
      <c r="A75" s="139" t="s">
        <v>264</v>
      </c>
      <c r="B75" s="49">
        <v>10</v>
      </c>
      <c r="C75" s="49"/>
      <c r="D75" s="49"/>
      <c r="E75" s="49"/>
      <c r="F75" s="80">
        <f>SUM(B75:E75)</f>
        <v>10</v>
      </c>
      <c r="G75" s="49">
        <v>10</v>
      </c>
      <c r="H75" s="49"/>
      <c r="I75" s="49"/>
      <c r="J75" s="49"/>
      <c r="K75" s="80">
        <f>SUM(G75:J75)</f>
        <v>10</v>
      </c>
      <c r="L75" s="49"/>
      <c r="M75" s="44"/>
      <c r="N75" s="435" t="s">
        <v>365</v>
      </c>
      <c r="O75" s="44"/>
      <c r="P75" s="3"/>
      <c r="Q75" s="3"/>
      <c r="R75" s="3"/>
    </row>
    <row r="76" spans="1:18" ht="18.75" customHeight="1" x14ac:dyDescent="0.3">
      <c r="A76" s="139" t="s">
        <v>28</v>
      </c>
      <c r="B76" s="49">
        <v>5</v>
      </c>
      <c r="C76" s="49">
        <v>40</v>
      </c>
      <c r="D76" s="49"/>
      <c r="E76" s="49"/>
      <c r="F76" s="80">
        <f t="shared" ref="F76:F78" si="29">SUM(B76:E76)</f>
        <v>45</v>
      </c>
      <c r="G76" s="49">
        <v>5</v>
      </c>
      <c r="H76" s="49">
        <v>40</v>
      </c>
      <c r="I76" s="49"/>
      <c r="J76" s="49"/>
      <c r="K76" s="80">
        <f t="shared" ref="K76:K79" si="30">SUM(G76:J76)</f>
        <v>45</v>
      </c>
      <c r="L76" s="49"/>
      <c r="M76" s="44"/>
      <c r="N76" s="435" t="s">
        <v>366</v>
      </c>
      <c r="O76" s="44"/>
      <c r="P76" s="3"/>
      <c r="Q76" s="3"/>
      <c r="R76" s="3"/>
    </row>
    <row r="77" spans="1:18" ht="18.75" customHeight="1" x14ac:dyDescent="0.3">
      <c r="A77" s="140" t="s">
        <v>265</v>
      </c>
      <c r="B77" s="49"/>
      <c r="C77" s="49">
        <v>20</v>
      </c>
      <c r="D77" s="49"/>
      <c r="E77" s="49"/>
      <c r="F77" s="80">
        <f t="shared" si="29"/>
        <v>20</v>
      </c>
      <c r="G77" s="49"/>
      <c r="H77" s="49">
        <v>20</v>
      </c>
      <c r="I77" s="49"/>
      <c r="J77" s="49"/>
      <c r="K77" s="80">
        <f t="shared" si="30"/>
        <v>20</v>
      </c>
      <c r="L77" s="49"/>
      <c r="M77" s="44"/>
      <c r="N77" s="435" t="s">
        <v>545</v>
      </c>
      <c r="O77" s="44"/>
      <c r="P77" s="3"/>
      <c r="Q77" s="3"/>
      <c r="R77" s="3"/>
    </row>
    <row r="78" spans="1:18" ht="18.75" customHeight="1" x14ac:dyDescent="0.3">
      <c r="A78" s="139" t="s">
        <v>30</v>
      </c>
      <c r="B78" s="49"/>
      <c r="C78" s="49"/>
      <c r="D78" s="49">
        <v>20</v>
      </c>
      <c r="E78" s="49"/>
      <c r="F78" s="80">
        <f t="shared" si="29"/>
        <v>20</v>
      </c>
      <c r="G78" s="49"/>
      <c r="H78" s="49"/>
      <c r="I78" s="46">
        <v>20</v>
      </c>
      <c r="J78" s="49"/>
      <c r="K78" s="80">
        <f t="shared" si="30"/>
        <v>20</v>
      </c>
      <c r="L78" s="49"/>
      <c r="M78" s="44"/>
      <c r="N78" s="151"/>
      <c r="O78" s="44"/>
      <c r="P78" s="3"/>
      <c r="Q78" s="3"/>
      <c r="R78" s="3"/>
    </row>
    <row r="79" spans="1:18" ht="18.75" customHeight="1" x14ac:dyDescent="0.3">
      <c r="A79" s="139" t="s">
        <v>242</v>
      </c>
      <c r="B79" s="50"/>
      <c r="C79" s="50"/>
      <c r="D79" s="50">
        <v>5</v>
      </c>
      <c r="E79" s="50"/>
      <c r="F79" s="80">
        <f>SUM(B79:E79)</f>
        <v>5</v>
      </c>
      <c r="G79" s="50"/>
      <c r="H79" s="50"/>
      <c r="I79" s="106">
        <v>5</v>
      </c>
      <c r="J79" s="50"/>
      <c r="K79" s="80">
        <f t="shared" si="30"/>
        <v>5</v>
      </c>
      <c r="L79" s="50"/>
      <c r="M79" s="44"/>
      <c r="N79" s="151"/>
      <c r="O79" s="44"/>
      <c r="P79" s="3"/>
      <c r="Q79" s="3"/>
      <c r="R79" s="3"/>
    </row>
    <row r="80" spans="1:18" ht="18.75" customHeight="1" x14ac:dyDescent="0.3">
      <c r="A80" s="393" t="s">
        <v>11</v>
      </c>
      <c r="B80" s="394">
        <f>SUM(B75:B79)</f>
        <v>15</v>
      </c>
      <c r="C80" s="394">
        <f t="shared" ref="C80:K80" si="31">SUM(C75:C79)</f>
        <v>60</v>
      </c>
      <c r="D80" s="394">
        <f t="shared" si="31"/>
        <v>25</v>
      </c>
      <c r="E80" s="394">
        <f t="shared" si="31"/>
        <v>0</v>
      </c>
      <c r="F80" s="394">
        <f t="shared" si="31"/>
        <v>100</v>
      </c>
      <c r="G80" s="394">
        <f t="shared" si="31"/>
        <v>15</v>
      </c>
      <c r="H80" s="394">
        <f t="shared" si="31"/>
        <v>60</v>
      </c>
      <c r="I80" s="394">
        <f t="shared" si="31"/>
        <v>25</v>
      </c>
      <c r="J80" s="394">
        <f t="shared" si="31"/>
        <v>0</v>
      </c>
      <c r="K80" s="394">
        <f t="shared" si="31"/>
        <v>100</v>
      </c>
      <c r="L80" s="397" t="s">
        <v>182</v>
      </c>
      <c r="M80" s="583" t="s">
        <v>183</v>
      </c>
      <c r="N80" s="71"/>
      <c r="O80" s="71"/>
      <c r="P80" s="3"/>
      <c r="Q80" s="3"/>
      <c r="R80" s="3"/>
    </row>
    <row r="81" spans="1:18" ht="18.75" customHeight="1" x14ac:dyDescent="0.3">
      <c r="A81" s="137" t="s">
        <v>267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44"/>
      <c r="N81" s="436" t="s">
        <v>361</v>
      </c>
      <c r="O81" s="44"/>
      <c r="P81" s="3"/>
      <c r="Q81" s="3"/>
      <c r="R81" s="3"/>
    </row>
    <row r="82" spans="1:18" ht="18.75" customHeight="1" x14ac:dyDescent="0.3">
      <c r="A82" s="62" t="s">
        <v>264</v>
      </c>
      <c r="B82" s="49">
        <v>5</v>
      </c>
      <c r="C82" s="49">
        <v>5</v>
      </c>
      <c r="D82" s="49"/>
      <c r="E82" s="49"/>
      <c r="F82" s="80">
        <f>SUM(B82:E82)</f>
        <v>10</v>
      </c>
      <c r="G82" s="49">
        <v>5</v>
      </c>
      <c r="H82" s="49">
        <v>5</v>
      </c>
      <c r="I82" s="49"/>
      <c r="J82" s="49"/>
      <c r="K82" s="80">
        <f>SUM(G82:J82)</f>
        <v>10</v>
      </c>
      <c r="L82" s="49"/>
      <c r="M82" s="44"/>
      <c r="N82" s="436" t="s">
        <v>365</v>
      </c>
      <c r="O82" s="44"/>
      <c r="P82" s="3"/>
      <c r="Q82" s="3"/>
      <c r="R82" s="3"/>
    </row>
    <row r="83" spans="1:18" ht="18.75" customHeight="1" x14ac:dyDescent="0.3">
      <c r="A83" s="139" t="s">
        <v>28</v>
      </c>
      <c r="B83" s="49"/>
      <c r="C83" s="49">
        <v>30</v>
      </c>
      <c r="D83" s="49">
        <v>15</v>
      </c>
      <c r="E83" s="49"/>
      <c r="F83" s="80">
        <f t="shared" ref="F83:F86" si="32">SUM(B83:E83)</f>
        <v>45</v>
      </c>
      <c r="G83" s="49"/>
      <c r="H83" s="49">
        <v>30</v>
      </c>
      <c r="I83" s="46">
        <v>15</v>
      </c>
      <c r="J83" s="49"/>
      <c r="K83" s="80">
        <f t="shared" ref="K83:K86" si="33">SUM(G83:J83)</f>
        <v>45</v>
      </c>
      <c r="L83" s="49"/>
      <c r="M83" s="44"/>
      <c r="N83" s="436" t="s">
        <v>362</v>
      </c>
      <c r="O83" s="44"/>
      <c r="P83" s="3"/>
      <c r="Q83" s="3"/>
      <c r="R83" s="3"/>
    </row>
    <row r="84" spans="1:18" ht="18.75" customHeight="1" x14ac:dyDescent="0.3">
      <c r="A84" s="138" t="s">
        <v>265</v>
      </c>
      <c r="B84" s="49"/>
      <c r="C84" s="49"/>
      <c r="D84" s="49">
        <v>10</v>
      </c>
      <c r="E84" s="49">
        <v>10</v>
      </c>
      <c r="F84" s="80">
        <f t="shared" si="32"/>
        <v>20</v>
      </c>
      <c r="G84" s="49"/>
      <c r="H84" s="49"/>
      <c r="I84" s="46">
        <v>10</v>
      </c>
      <c r="J84" s="49"/>
      <c r="K84" s="80">
        <f t="shared" si="33"/>
        <v>10</v>
      </c>
      <c r="L84" s="49"/>
      <c r="M84" s="44"/>
      <c r="N84" s="436" t="s">
        <v>363</v>
      </c>
      <c r="O84" s="44"/>
      <c r="P84" s="3"/>
      <c r="Q84" s="3"/>
      <c r="R84" s="3"/>
    </row>
    <row r="85" spans="1:18" ht="18.75" customHeight="1" x14ac:dyDescent="0.3">
      <c r="A85" s="139" t="s">
        <v>30</v>
      </c>
      <c r="B85" s="49"/>
      <c r="C85" s="49"/>
      <c r="D85" s="49"/>
      <c r="E85" s="49">
        <v>20</v>
      </c>
      <c r="F85" s="80">
        <f t="shared" si="32"/>
        <v>20</v>
      </c>
      <c r="G85" s="49"/>
      <c r="H85" s="49"/>
      <c r="I85" s="49"/>
      <c r="J85" s="49"/>
      <c r="K85" s="80">
        <f t="shared" si="33"/>
        <v>0</v>
      </c>
      <c r="L85" s="49"/>
      <c r="M85" s="44"/>
      <c r="N85" s="436" t="s">
        <v>364</v>
      </c>
      <c r="O85" s="44"/>
      <c r="P85" s="3"/>
      <c r="Q85" s="3"/>
      <c r="R85" s="3"/>
    </row>
    <row r="86" spans="1:18" ht="18.75" customHeight="1" x14ac:dyDescent="0.3">
      <c r="A86" s="139" t="s">
        <v>242</v>
      </c>
      <c r="B86" s="50"/>
      <c r="C86" s="50"/>
      <c r="D86" s="50"/>
      <c r="E86" s="50">
        <v>5</v>
      </c>
      <c r="F86" s="80">
        <f t="shared" si="32"/>
        <v>5</v>
      </c>
      <c r="G86" s="50"/>
      <c r="H86" s="50"/>
      <c r="I86" s="50"/>
      <c r="J86" s="50"/>
      <c r="K86" s="80">
        <f t="shared" si="33"/>
        <v>0</v>
      </c>
      <c r="L86" s="50"/>
      <c r="M86" s="44"/>
      <c r="N86" s="44"/>
      <c r="O86" s="44"/>
      <c r="P86" s="3"/>
      <c r="Q86" s="3"/>
      <c r="R86" s="3"/>
    </row>
    <row r="87" spans="1:18" ht="18.75" customHeight="1" x14ac:dyDescent="0.3">
      <c r="A87" s="393" t="s">
        <v>11</v>
      </c>
      <c r="B87" s="394">
        <f>SUM(B82:B86)</f>
        <v>5</v>
      </c>
      <c r="C87" s="394">
        <f t="shared" ref="C87:J87" si="34">SUM(C82:C86)</f>
        <v>35</v>
      </c>
      <c r="D87" s="394">
        <f t="shared" si="34"/>
        <v>25</v>
      </c>
      <c r="E87" s="394">
        <f t="shared" si="34"/>
        <v>35</v>
      </c>
      <c r="F87" s="394">
        <f t="shared" si="34"/>
        <v>100</v>
      </c>
      <c r="G87" s="394">
        <f t="shared" si="34"/>
        <v>5</v>
      </c>
      <c r="H87" s="394">
        <f t="shared" si="34"/>
        <v>35</v>
      </c>
      <c r="I87" s="394">
        <f t="shared" si="34"/>
        <v>25</v>
      </c>
      <c r="J87" s="394">
        <f t="shared" si="34"/>
        <v>0</v>
      </c>
      <c r="K87" s="394">
        <f>SUM(G87:J87)</f>
        <v>65</v>
      </c>
      <c r="L87" s="395" t="s">
        <v>182</v>
      </c>
      <c r="M87" s="71"/>
      <c r="N87" s="71"/>
      <c r="O87" s="71"/>
      <c r="P87" s="3"/>
      <c r="Q87" s="3"/>
      <c r="R87" s="3"/>
    </row>
    <row r="88" spans="1:18" ht="18.75" customHeight="1" x14ac:dyDescent="0.3">
      <c r="A88" s="136" t="s">
        <v>268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43"/>
      <c r="M88" s="43"/>
      <c r="N88" s="437" t="s">
        <v>361</v>
      </c>
      <c r="O88" s="43"/>
      <c r="P88" s="3"/>
      <c r="Q88" s="3"/>
      <c r="R88" s="3"/>
    </row>
    <row r="89" spans="1:18" ht="18.75" customHeight="1" x14ac:dyDescent="0.3">
      <c r="A89" s="62" t="s">
        <v>264</v>
      </c>
      <c r="B89" s="49">
        <v>5</v>
      </c>
      <c r="C89" s="49">
        <v>5</v>
      </c>
      <c r="D89" s="49"/>
      <c r="E89" s="49"/>
      <c r="F89" s="80">
        <f>SUM(B89:E89)</f>
        <v>10</v>
      </c>
      <c r="G89" s="49">
        <v>5</v>
      </c>
      <c r="H89" s="49">
        <v>5</v>
      </c>
      <c r="I89" s="49"/>
      <c r="J89" s="49"/>
      <c r="K89" s="49">
        <f>SUM(G89:J89)</f>
        <v>10</v>
      </c>
      <c r="L89" s="44"/>
      <c r="M89" s="44"/>
      <c r="N89" s="437" t="s">
        <v>365</v>
      </c>
      <c r="O89" s="44"/>
      <c r="P89" s="3"/>
      <c r="Q89" s="3"/>
      <c r="R89" s="3"/>
    </row>
    <row r="90" spans="1:18" ht="18.75" customHeight="1" x14ac:dyDescent="0.3">
      <c r="A90" s="139" t="s">
        <v>28</v>
      </c>
      <c r="B90" s="49"/>
      <c r="C90" s="49">
        <v>30</v>
      </c>
      <c r="D90" s="49">
        <v>15</v>
      </c>
      <c r="E90" s="49"/>
      <c r="F90" s="80">
        <f t="shared" ref="F90:F93" si="35">SUM(B90:E90)</f>
        <v>45</v>
      </c>
      <c r="G90" s="49"/>
      <c r="H90" s="49">
        <v>30</v>
      </c>
      <c r="I90" s="46">
        <v>15</v>
      </c>
      <c r="J90" s="49"/>
      <c r="K90" s="49">
        <f t="shared" ref="K90:K93" si="36">SUM(G90:J90)</f>
        <v>45</v>
      </c>
      <c r="L90" s="44"/>
      <c r="M90" s="44"/>
      <c r="N90" s="437" t="s">
        <v>362</v>
      </c>
      <c r="O90" s="44"/>
      <c r="P90" s="3"/>
      <c r="Q90" s="3"/>
      <c r="R90" s="3"/>
    </row>
    <row r="91" spans="1:18" ht="18.75" customHeight="1" x14ac:dyDescent="0.3">
      <c r="A91" s="138" t="s">
        <v>265</v>
      </c>
      <c r="B91" s="49"/>
      <c r="C91" s="49"/>
      <c r="D91" s="49">
        <v>20</v>
      </c>
      <c r="E91" s="49"/>
      <c r="F91" s="80">
        <f t="shared" si="35"/>
        <v>20</v>
      </c>
      <c r="G91" s="49"/>
      <c r="H91" s="49"/>
      <c r="I91" s="46">
        <v>20</v>
      </c>
      <c r="J91" s="49"/>
      <c r="K91" s="49">
        <f t="shared" si="36"/>
        <v>20</v>
      </c>
      <c r="L91" s="44"/>
      <c r="M91" s="44"/>
      <c r="N91" s="437" t="s">
        <v>363</v>
      </c>
      <c r="O91" s="44"/>
      <c r="P91" s="3"/>
      <c r="Q91" s="3"/>
      <c r="R91" s="3"/>
    </row>
    <row r="92" spans="1:18" ht="18.75" customHeight="1" x14ac:dyDescent="0.3">
      <c r="A92" s="139" t="s">
        <v>30</v>
      </c>
      <c r="B92" s="49"/>
      <c r="C92" s="49"/>
      <c r="D92" s="49"/>
      <c r="E92" s="49">
        <v>20</v>
      </c>
      <c r="F92" s="80">
        <f t="shared" si="35"/>
        <v>20</v>
      </c>
      <c r="G92" s="49"/>
      <c r="H92" s="49"/>
      <c r="I92" s="49"/>
      <c r="J92" s="49"/>
      <c r="K92" s="49">
        <f t="shared" si="36"/>
        <v>0</v>
      </c>
      <c r="L92" s="44"/>
      <c r="M92" s="44"/>
      <c r="N92" s="437" t="s">
        <v>364</v>
      </c>
      <c r="O92" s="44"/>
      <c r="P92" s="3"/>
      <c r="Q92" s="3"/>
      <c r="R92" s="3"/>
    </row>
    <row r="93" spans="1:18" ht="18.75" customHeight="1" x14ac:dyDescent="0.3">
      <c r="A93" s="138" t="s">
        <v>242</v>
      </c>
      <c r="B93" s="50"/>
      <c r="C93" s="50"/>
      <c r="D93" s="50"/>
      <c r="E93" s="50">
        <v>5</v>
      </c>
      <c r="F93" s="80">
        <f t="shared" si="35"/>
        <v>5</v>
      </c>
      <c r="G93" s="50"/>
      <c r="H93" s="50"/>
      <c r="I93" s="50"/>
      <c r="J93" s="50"/>
      <c r="K93" s="49">
        <f t="shared" si="36"/>
        <v>0</v>
      </c>
      <c r="L93" s="44"/>
      <c r="M93" s="44"/>
      <c r="N93" s="44"/>
      <c r="O93" s="44"/>
      <c r="P93" s="3"/>
      <c r="Q93" s="3"/>
      <c r="R93" s="3"/>
    </row>
    <row r="94" spans="1:18" ht="18.75" customHeight="1" x14ac:dyDescent="0.3">
      <c r="A94" s="393" t="s">
        <v>11</v>
      </c>
      <c r="B94" s="394">
        <f>SUM(B89:B93)</f>
        <v>5</v>
      </c>
      <c r="C94" s="394">
        <f t="shared" ref="C94:J94" si="37">SUM(C89:C93)</f>
        <v>35</v>
      </c>
      <c r="D94" s="394">
        <f t="shared" si="37"/>
        <v>35</v>
      </c>
      <c r="E94" s="394">
        <f t="shared" si="37"/>
        <v>25</v>
      </c>
      <c r="F94" s="394">
        <f t="shared" si="37"/>
        <v>100</v>
      </c>
      <c r="G94" s="394">
        <f t="shared" si="37"/>
        <v>5</v>
      </c>
      <c r="H94" s="394">
        <f t="shared" si="37"/>
        <v>35</v>
      </c>
      <c r="I94" s="394">
        <f t="shared" si="37"/>
        <v>35</v>
      </c>
      <c r="J94" s="394">
        <f t="shared" si="37"/>
        <v>0</v>
      </c>
      <c r="K94" s="394">
        <f>SUM(G94:J94)</f>
        <v>75</v>
      </c>
      <c r="L94" s="395" t="s">
        <v>182</v>
      </c>
      <c r="M94" s="71"/>
      <c r="N94" s="71"/>
      <c r="O94" s="71"/>
      <c r="P94" s="3"/>
      <c r="Q94" s="3"/>
      <c r="R94" s="3"/>
    </row>
    <row r="95" spans="1:18" ht="18.75" customHeight="1" x14ac:dyDescent="0.3">
      <c r="A95" s="137" t="s">
        <v>269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44"/>
      <c r="N95" s="438" t="s">
        <v>361</v>
      </c>
      <c r="O95" s="44"/>
      <c r="P95" s="3"/>
      <c r="Q95" s="3"/>
      <c r="R95" s="3"/>
    </row>
    <row r="96" spans="1:18" ht="18.75" customHeight="1" x14ac:dyDescent="0.3">
      <c r="A96" s="137" t="s">
        <v>270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4"/>
      <c r="N96" s="438" t="s">
        <v>365</v>
      </c>
      <c r="O96" s="44"/>
      <c r="P96" s="3"/>
      <c r="Q96" s="3"/>
      <c r="R96" s="3"/>
    </row>
    <row r="97" spans="1:18" ht="18.75" customHeight="1" x14ac:dyDescent="0.3">
      <c r="A97" s="138" t="s">
        <v>271</v>
      </c>
      <c r="B97" s="49">
        <v>20</v>
      </c>
      <c r="C97" s="49"/>
      <c r="D97" s="49"/>
      <c r="E97" s="49"/>
      <c r="F97" s="80">
        <f>SUM(B97:E97)</f>
        <v>20</v>
      </c>
      <c r="G97" s="49">
        <v>20</v>
      </c>
      <c r="H97" s="49"/>
      <c r="I97" s="49"/>
      <c r="J97" s="49"/>
      <c r="K97" s="80">
        <f>SUM(G97:J97)</f>
        <v>20</v>
      </c>
      <c r="L97" s="49"/>
      <c r="M97" s="44"/>
      <c r="N97" s="438" t="s">
        <v>367</v>
      </c>
      <c r="O97" s="44"/>
      <c r="P97" s="3"/>
      <c r="Q97" s="3"/>
      <c r="R97" s="3"/>
    </row>
    <row r="98" spans="1:18" ht="18.75" customHeight="1" x14ac:dyDescent="0.3">
      <c r="A98" s="139" t="s">
        <v>272</v>
      </c>
      <c r="B98" s="49"/>
      <c r="C98" s="49">
        <v>30</v>
      </c>
      <c r="D98" s="49"/>
      <c r="E98" s="49"/>
      <c r="F98" s="80">
        <f t="shared" ref="F98:F100" si="38">SUM(B98:E98)</f>
        <v>30</v>
      </c>
      <c r="G98" s="49"/>
      <c r="H98" s="49">
        <v>30</v>
      </c>
      <c r="I98" s="49"/>
      <c r="J98" s="49"/>
      <c r="K98" s="80">
        <f t="shared" ref="K98:K100" si="39">SUM(G98:J98)</f>
        <v>30</v>
      </c>
      <c r="L98" s="49"/>
      <c r="M98" s="44"/>
      <c r="N98" s="154"/>
      <c r="O98" s="44"/>
      <c r="P98" s="3"/>
      <c r="Q98" s="3"/>
      <c r="R98" s="3"/>
    </row>
    <row r="99" spans="1:18" ht="18.75" customHeight="1" x14ac:dyDescent="0.3">
      <c r="A99" s="138" t="s">
        <v>253</v>
      </c>
      <c r="B99" s="49"/>
      <c r="C99" s="49"/>
      <c r="D99" s="49">
        <v>10</v>
      </c>
      <c r="E99" s="49"/>
      <c r="F99" s="80">
        <f t="shared" si="38"/>
        <v>10</v>
      </c>
      <c r="G99" s="49"/>
      <c r="H99" s="49"/>
      <c r="I99" s="46">
        <v>10</v>
      </c>
      <c r="J99" s="49"/>
      <c r="K99" s="80">
        <f t="shared" si="39"/>
        <v>10</v>
      </c>
      <c r="L99" s="49"/>
      <c r="M99" s="44"/>
      <c r="N99" s="154"/>
      <c r="O99" s="44"/>
      <c r="P99" s="3"/>
      <c r="Q99" s="3"/>
      <c r="R99" s="3"/>
    </row>
    <row r="100" spans="1:18" ht="18.75" customHeight="1" x14ac:dyDescent="0.3">
      <c r="A100" s="139" t="s">
        <v>254</v>
      </c>
      <c r="B100" s="50"/>
      <c r="C100" s="50"/>
      <c r="D100" s="50"/>
      <c r="E100" s="50">
        <v>40</v>
      </c>
      <c r="F100" s="80">
        <f t="shared" si="38"/>
        <v>40</v>
      </c>
      <c r="G100" s="50"/>
      <c r="H100" s="50"/>
      <c r="I100" s="50"/>
      <c r="J100" s="50"/>
      <c r="K100" s="80">
        <f t="shared" si="39"/>
        <v>0</v>
      </c>
      <c r="L100" s="50"/>
      <c r="M100" s="44"/>
      <c r="N100" s="44"/>
      <c r="O100" s="44"/>
      <c r="P100" s="3"/>
      <c r="Q100" s="3"/>
      <c r="R100" s="3"/>
    </row>
    <row r="101" spans="1:18" ht="18.75" customHeight="1" x14ac:dyDescent="0.3">
      <c r="A101" s="393" t="s">
        <v>11</v>
      </c>
      <c r="B101" s="394">
        <f>SUM(B97:B100)</f>
        <v>20</v>
      </c>
      <c r="C101" s="394">
        <f t="shared" ref="C101:K101" si="40">SUM(C97:C100)</f>
        <v>30</v>
      </c>
      <c r="D101" s="394">
        <f t="shared" si="40"/>
        <v>10</v>
      </c>
      <c r="E101" s="394">
        <f t="shared" si="40"/>
        <v>40</v>
      </c>
      <c r="F101" s="394">
        <f t="shared" si="40"/>
        <v>100</v>
      </c>
      <c r="G101" s="394">
        <f t="shared" si="40"/>
        <v>20</v>
      </c>
      <c r="H101" s="394">
        <f t="shared" si="40"/>
        <v>30</v>
      </c>
      <c r="I101" s="394">
        <f t="shared" si="40"/>
        <v>10</v>
      </c>
      <c r="J101" s="394">
        <f t="shared" si="40"/>
        <v>0</v>
      </c>
      <c r="K101" s="394">
        <f t="shared" si="40"/>
        <v>60</v>
      </c>
      <c r="L101" s="395" t="s">
        <v>182</v>
      </c>
      <c r="M101" s="71"/>
      <c r="N101" s="71"/>
      <c r="O101" s="71"/>
      <c r="P101" s="3"/>
      <c r="Q101" s="3"/>
      <c r="R101" s="3"/>
    </row>
    <row r="102" spans="1:18" ht="18.75" customHeight="1" x14ac:dyDescent="0.3">
      <c r="A102" s="137" t="s">
        <v>273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44"/>
      <c r="M102" s="44"/>
      <c r="N102" s="151" t="s">
        <v>318</v>
      </c>
      <c r="O102" s="44"/>
      <c r="P102" s="3"/>
      <c r="Q102" s="3"/>
      <c r="R102" s="3"/>
    </row>
    <row r="103" spans="1:18" ht="18.75" customHeight="1" x14ac:dyDescent="0.3">
      <c r="A103" s="49" t="s">
        <v>274</v>
      </c>
      <c r="B103" s="49">
        <v>100</v>
      </c>
      <c r="C103" s="49"/>
      <c r="D103" s="49"/>
      <c r="E103" s="49"/>
      <c r="F103" s="80">
        <f>SUM(B103:E103)</f>
        <v>100</v>
      </c>
      <c r="G103" s="49">
        <v>100</v>
      </c>
      <c r="H103" s="49"/>
      <c r="I103" s="49"/>
      <c r="J103" s="49"/>
      <c r="K103" s="80">
        <f>SUM(G103:J103)</f>
        <v>100</v>
      </c>
      <c r="L103" s="44"/>
      <c r="M103" s="44"/>
      <c r="N103" s="151" t="s">
        <v>320</v>
      </c>
      <c r="O103" s="44"/>
      <c r="P103" s="3"/>
      <c r="Q103" s="3"/>
      <c r="R103" s="3"/>
    </row>
    <row r="104" spans="1:18" ht="18.75" customHeight="1" x14ac:dyDescent="0.3">
      <c r="A104" s="49" t="s">
        <v>275</v>
      </c>
      <c r="B104" s="50"/>
      <c r="C104" s="50"/>
      <c r="D104" s="50"/>
      <c r="E104" s="50"/>
      <c r="F104" s="83"/>
      <c r="G104" s="50"/>
      <c r="H104" s="50"/>
      <c r="I104" s="50"/>
      <c r="J104" s="49"/>
      <c r="K104" s="80"/>
      <c r="L104" s="44"/>
      <c r="M104" s="44"/>
      <c r="N104" s="44"/>
      <c r="O104" s="44"/>
      <c r="P104" s="3"/>
      <c r="Q104" s="3"/>
      <c r="R104" s="3"/>
    </row>
    <row r="105" spans="1:18" ht="18.75" customHeight="1" x14ac:dyDescent="0.3">
      <c r="A105" s="621" t="s">
        <v>11</v>
      </c>
      <c r="B105" s="394">
        <f>SUM(B103:B104)</f>
        <v>100</v>
      </c>
      <c r="C105" s="394">
        <f t="shared" ref="C105:K105" si="41">SUM(C103:C104)</f>
        <v>0</v>
      </c>
      <c r="D105" s="394">
        <f t="shared" si="41"/>
        <v>0</v>
      </c>
      <c r="E105" s="394">
        <f t="shared" si="41"/>
        <v>0</v>
      </c>
      <c r="F105" s="394">
        <f t="shared" si="41"/>
        <v>100</v>
      </c>
      <c r="G105" s="394">
        <f t="shared" si="41"/>
        <v>100</v>
      </c>
      <c r="H105" s="394">
        <f t="shared" si="41"/>
        <v>0</v>
      </c>
      <c r="I105" s="394">
        <f t="shared" si="41"/>
        <v>0</v>
      </c>
      <c r="J105" s="394">
        <f t="shared" si="41"/>
        <v>0</v>
      </c>
      <c r="K105" s="394">
        <f t="shared" si="41"/>
        <v>100</v>
      </c>
      <c r="L105" s="395" t="s">
        <v>182</v>
      </c>
      <c r="M105" s="583" t="s">
        <v>183</v>
      </c>
      <c r="N105" s="71"/>
      <c r="O105" s="71"/>
      <c r="P105" s="3"/>
      <c r="Q105" s="3"/>
      <c r="R105" s="3"/>
    </row>
    <row r="106" spans="1:18" s="606" customFormat="1" ht="18.75" customHeight="1" x14ac:dyDescent="0.3">
      <c r="A106" s="530" t="s">
        <v>456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594"/>
      <c r="L106" s="594"/>
      <c r="M106" s="594"/>
      <c r="N106" s="607" t="s">
        <v>361</v>
      </c>
      <c r="O106" s="626" t="s">
        <v>546</v>
      </c>
      <c r="P106" s="605"/>
      <c r="Q106" s="605"/>
      <c r="R106" s="605"/>
    </row>
    <row r="107" spans="1:18" s="606" customFormat="1" ht="39.75" customHeight="1" x14ac:dyDescent="0.3">
      <c r="A107" s="54" t="s">
        <v>264</v>
      </c>
      <c r="B107" s="46"/>
      <c r="C107" s="46"/>
      <c r="D107" s="46"/>
      <c r="E107" s="46"/>
      <c r="F107" s="530">
        <f>SUM(B107:E107)</f>
        <v>0</v>
      </c>
      <c r="G107" s="46"/>
      <c r="H107" s="46"/>
      <c r="I107" s="46">
        <v>10</v>
      </c>
      <c r="J107" s="46"/>
      <c r="K107" s="585">
        <f>SUM(G107:J107)</f>
        <v>10</v>
      </c>
      <c r="L107" s="594"/>
      <c r="M107" s="594"/>
      <c r="N107" s="607" t="s">
        <v>365</v>
      </c>
      <c r="O107" s="625" t="s">
        <v>551</v>
      </c>
      <c r="P107" s="605"/>
      <c r="Q107" s="605"/>
      <c r="R107" s="605"/>
    </row>
    <row r="108" spans="1:18" s="606" customFormat="1" ht="36" customHeight="1" x14ac:dyDescent="0.3">
      <c r="A108" s="54" t="s">
        <v>28</v>
      </c>
      <c r="B108" s="46"/>
      <c r="C108" s="46"/>
      <c r="D108" s="46"/>
      <c r="E108" s="46"/>
      <c r="F108" s="530">
        <f t="shared" ref="F108:F111" si="42">SUM(B108:E108)</f>
        <v>0</v>
      </c>
      <c r="G108" s="46"/>
      <c r="H108" s="46"/>
      <c r="I108" s="46">
        <v>45</v>
      </c>
      <c r="J108" s="46"/>
      <c r="K108" s="585">
        <f t="shared" ref="K108:K111" si="43">SUM(G108:J108)</f>
        <v>45</v>
      </c>
      <c r="L108" s="594"/>
      <c r="M108" s="594"/>
      <c r="N108" s="609" t="s">
        <v>366</v>
      </c>
      <c r="O108" s="625" t="s">
        <v>552</v>
      </c>
      <c r="P108" s="605"/>
      <c r="Q108" s="605"/>
      <c r="R108" s="605"/>
    </row>
    <row r="109" spans="1:18" s="606" customFormat="1" ht="37.5" customHeight="1" x14ac:dyDescent="0.3">
      <c r="A109" s="610" t="s">
        <v>265</v>
      </c>
      <c r="B109" s="46"/>
      <c r="C109" s="46"/>
      <c r="D109" s="46"/>
      <c r="E109" s="46"/>
      <c r="F109" s="530">
        <f t="shared" si="42"/>
        <v>0</v>
      </c>
      <c r="G109" s="46"/>
      <c r="H109" s="46"/>
      <c r="I109" s="46">
        <v>20</v>
      </c>
      <c r="J109" s="46"/>
      <c r="K109" s="585">
        <f t="shared" si="43"/>
        <v>20</v>
      </c>
      <c r="L109" s="594"/>
      <c r="M109" s="594"/>
      <c r="N109" s="607" t="s">
        <v>455</v>
      </c>
      <c r="O109" s="625" t="s">
        <v>553</v>
      </c>
      <c r="P109" s="605"/>
      <c r="Q109" s="605"/>
      <c r="R109" s="605"/>
    </row>
    <row r="110" spans="1:18" s="606" customFormat="1" ht="32.25" customHeight="1" x14ac:dyDescent="0.3">
      <c r="A110" s="54" t="s">
        <v>30</v>
      </c>
      <c r="B110" s="46"/>
      <c r="C110" s="46"/>
      <c r="D110" s="46"/>
      <c r="E110" s="46"/>
      <c r="F110" s="530">
        <f t="shared" si="42"/>
        <v>0</v>
      </c>
      <c r="G110" s="46"/>
      <c r="H110" s="46"/>
      <c r="I110" s="46">
        <v>20</v>
      </c>
      <c r="J110" s="46"/>
      <c r="K110" s="585">
        <f t="shared" si="43"/>
        <v>20</v>
      </c>
      <c r="L110" s="594"/>
      <c r="M110" s="594"/>
      <c r="N110" s="611"/>
      <c r="O110" s="625" t="s">
        <v>549</v>
      </c>
      <c r="P110" s="605"/>
      <c r="Q110" s="605"/>
      <c r="R110" s="605"/>
    </row>
    <row r="111" spans="1:18" s="606" customFormat="1" ht="36.75" customHeight="1" x14ac:dyDescent="0.3">
      <c r="A111" s="54" t="s">
        <v>242</v>
      </c>
      <c r="B111" s="106"/>
      <c r="C111" s="106"/>
      <c r="D111" s="106"/>
      <c r="E111" s="106"/>
      <c r="F111" s="530">
        <f t="shared" si="42"/>
        <v>0</v>
      </c>
      <c r="G111" s="106"/>
      <c r="H111" s="106"/>
      <c r="I111" s="106">
        <v>5</v>
      </c>
      <c r="J111" s="106"/>
      <c r="K111" s="585">
        <f t="shared" si="43"/>
        <v>5</v>
      </c>
      <c r="L111" s="594"/>
      <c r="M111" s="594"/>
      <c r="N111" s="611"/>
      <c r="O111" s="625" t="s">
        <v>550</v>
      </c>
      <c r="P111" s="605"/>
      <c r="Q111" s="605"/>
      <c r="R111" s="605"/>
    </row>
    <row r="112" spans="1:18" s="606" customFormat="1" ht="18.75" customHeight="1" x14ac:dyDescent="0.3">
      <c r="A112" s="448" t="s">
        <v>11</v>
      </c>
      <c r="B112" s="622">
        <f>SUM(B107:B111)</f>
        <v>0</v>
      </c>
      <c r="C112" s="622">
        <f t="shared" ref="C112:K112" si="44">SUM(C107:C111)</f>
        <v>0</v>
      </c>
      <c r="D112" s="622">
        <f t="shared" si="44"/>
        <v>0</v>
      </c>
      <c r="E112" s="622">
        <f t="shared" si="44"/>
        <v>0</v>
      </c>
      <c r="F112" s="622">
        <f t="shared" si="44"/>
        <v>0</v>
      </c>
      <c r="G112" s="622">
        <f t="shared" si="44"/>
        <v>0</v>
      </c>
      <c r="H112" s="622">
        <f t="shared" si="44"/>
        <v>0</v>
      </c>
      <c r="I112" s="622">
        <f t="shared" si="44"/>
        <v>100</v>
      </c>
      <c r="J112" s="622">
        <f t="shared" si="44"/>
        <v>0</v>
      </c>
      <c r="K112" s="622">
        <f t="shared" si="44"/>
        <v>100</v>
      </c>
      <c r="L112" s="623" t="s">
        <v>182</v>
      </c>
      <c r="M112" s="594" t="s">
        <v>183</v>
      </c>
      <c r="N112" s="594"/>
      <c r="O112" s="608" t="s">
        <v>547</v>
      </c>
      <c r="P112" s="605"/>
      <c r="Q112" s="605"/>
      <c r="R112" s="605"/>
    </row>
    <row r="113" spans="1:18" s="606" customFormat="1" ht="18.75" customHeight="1" x14ac:dyDescent="0.3">
      <c r="A113" s="629"/>
      <c r="B113" s="633"/>
      <c r="C113" s="633"/>
      <c r="D113" s="633"/>
      <c r="E113" s="633"/>
      <c r="F113" s="633"/>
      <c r="G113" s="633"/>
      <c r="H113" s="633"/>
      <c r="I113" s="633"/>
      <c r="J113" s="633"/>
      <c r="K113" s="633"/>
      <c r="L113" s="634"/>
      <c r="M113" s="583"/>
      <c r="N113" s="583"/>
      <c r="O113" s="612" t="s">
        <v>548</v>
      </c>
      <c r="P113" s="605"/>
      <c r="Q113" s="605"/>
      <c r="R113" s="605"/>
    </row>
    <row r="114" spans="1:18" s="517" customFormat="1" ht="18.75" customHeight="1" x14ac:dyDescent="0.3">
      <c r="A114" s="477" t="s">
        <v>457</v>
      </c>
      <c r="B114" s="521"/>
      <c r="C114" s="521"/>
      <c r="D114" s="521"/>
      <c r="E114" s="521"/>
      <c r="F114" s="521"/>
      <c r="G114" s="521"/>
      <c r="H114" s="521"/>
      <c r="I114" s="521"/>
      <c r="J114" s="521"/>
      <c r="K114" s="521"/>
      <c r="L114" s="521"/>
      <c r="M114" s="630"/>
      <c r="N114" s="631" t="s">
        <v>361</v>
      </c>
      <c r="O114" s="635" t="s">
        <v>546</v>
      </c>
      <c r="P114" s="478"/>
      <c r="Q114" s="478"/>
      <c r="R114" s="478"/>
    </row>
    <row r="115" spans="1:18" s="517" customFormat="1" ht="39" customHeight="1" x14ac:dyDescent="0.3">
      <c r="A115" s="54" t="s">
        <v>264</v>
      </c>
      <c r="B115" s="46"/>
      <c r="C115" s="46"/>
      <c r="D115" s="46"/>
      <c r="E115" s="46"/>
      <c r="F115" s="530">
        <f>SUM(B115:E115)</f>
        <v>0</v>
      </c>
      <c r="G115" s="46"/>
      <c r="H115" s="46"/>
      <c r="I115" s="46">
        <v>10</v>
      </c>
      <c r="J115" s="46"/>
      <c r="K115" s="530">
        <f>SUM(G115:J115)</f>
        <v>10</v>
      </c>
      <c r="L115" s="46"/>
      <c r="M115" s="594"/>
      <c r="N115" s="613" t="s">
        <v>365</v>
      </c>
      <c r="O115" s="625" t="s">
        <v>554</v>
      </c>
      <c r="P115" s="478"/>
      <c r="Q115" s="478"/>
      <c r="R115" s="478"/>
    </row>
    <row r="116" spans="1:18" s="517" customFormat="1" ht="41.25" customHeight="1" x14ac:dyDescent="0.3">
      <c r="A116" s="54" t="s">
        <v>28</v>
      </c>
      <c r="B116" s="46"/>
      <c r="C116" s="46"/>
      <c r="D116" s="46"/>
      <c r="E116" s="46"/>
      <c r="F116" s="530">
        <f t="shared" ref="F116:F118" si="45">SUM(B116:E116)</f>
        <v>0</v>
      </c>
      <c r="G116" s="46"/>
      <c r="H116" s="46"/>
      <c r="I116" s="46">
        <v>45</v>
      </c>
      <c r="J116" s="46"/>
      <c r="K116" s="530">
        <f t="shared" ref="K116:K119" si="46">SUM(G116:J116)</f>
        <v>45</v>
      </c>
      <c r="L116" s="46"/>
      <c r="M116" s="594"/>
      <c r="N116" s="613" t="s">
        <v>366</v>
      </c>
      <c r="O116" s="624" t="s">
        <v>555</v>
      </c>
      <c r="P116" s="478"/>
      <c r="Q116" s="478"/>
      <c r="R116" s="478"/>
    </row>
    <row r="117" spans="1:18" s="517" customFormat="1" ht="35.25" customHeight="1" x14ac:dyDescent="0.3">
      <c r="A117" s="610" t="s">
        <v>265</v>
      </c>
      <c r="B117" s="46"/>
      <c r="C117" s="46"/>
      <c r="D117" s="46"/>
      <c r="E117" s="46"/>
      <c r="F117" s="530">
        <f t="shared" si="45"/>
        <v>0</v>
      </c>
      <c r="G117" s="46"/>
      <c r="H117" s="46"/>
      <c r="I117" s="46">
        <v>20</v>
      </c>
      <c r="J117" s="46"/>
      <c r="K117" s="530">
        <f t="shared" si="46"/>
        <v>20</v>
      </c>
      <c r="L117" s="46"/>
      <c r="M117" s="594"/>
      <c r="N117" s="607" t="s">
        <v>455</v>
      </c>
      <c r="O117" s="625" t="s">
        <v>556</v>
      </c>
      <c r="P117" s="478"/>
      <c r="Q117" s="478"/>
      <c r="R117" s="478"/>
    </row>
    <row r="118" spans="1:18" s="517" customFormat="1" ht="38.25" customHeight="1" x14ac:dyDescent="0.3">
      <c r="A118" s="54" t="s">
        <v>30</v>
      </c>
      <c r="B118" s="46"/>
      <c r="C118" s="46"/>
      <c r="D118" s="46"/>
      <c r="E118" s="46"/>
      <c r="F118" s="530">
        <f t="shared" si="45"/>
        <v>0</v>
      </c>
      <c r="G118" s="46"/>
      <c r="H118" s="46"/>
      <c r="I118" s="46">
        <v>20</v>
      </c>
      <c r="J118" s="46"/>
      <c r="K118" s="530">
        <f t="shared" si="46"/>
        <v>20</v>
      </c>
      <c r="L118" s="46"/>
      <c r="M118" s="594"/>
      <c r="N118" s="611"/>
      <c r="O118" s="625" t="s">
        <v>557</v>
      </c>
      <c r="P118" s="478"/>
      <c r="Q118" s="478"/>
      <c r="R118" s="478"/>
    </row>
    <row r="119" spans="1:18" s="517" customFormat="1" ht="38.25" customHeight="1" x14ac:dyDescent="0.3">
      <c r="A119" s="54" t="s">
        <v>242</v>
      </c>
      <c r="B119" s="106"/>
      <c r="C119" s="106"/>
      <c r="D119" s="106"/>
      <c r="E119" s="106"/>
      <c r="F119" s="530">
        <f>SUM(B119:E119)</f>
        <v>0</v>
      </c>
      <c r="G119" s="106"/>
      <c r="H119" s="106"/>
      <c r="I119" s="106">
        <v>5</v>
      </c>
      <c r="J119" s="106"/>
      <c r="K119" s="530">
        <f t="shared" si="46"/>
        <v>5</v>
      </c>
      <c r="L119" s="106"/>
      <c r="M119" s="594"/>
      <c r="N119" s="611"/>
      <c r="O119" s="625" t="s">
        <v>558</v>
      </c>
      <c r="P119" s="478"/>
      <c r="Q119" s="478"/>
      <c r="R119" s="478"/>
    </row>
    <row r="120" spans="1:18" s="517" customFormat="1" ht="18.75" customHeight="1" x14ac:dyDescent="0.3">
      <c r="A120" s="448" t="s">
        <v>11</v>
      </c>
      <c r="B120" s="622">
        <f>SUM(B115:B119)</f>
        <v>0</v>
      </c>
      <c r="C120" s="622">
        <f t="shared" ref="C120:K120" si="47">SUM(C115:C119)</f>
        <v>0</v>
      </c>
      <c r="D120" s="622">
        <f t="shared" si="47"/>
        <v>0</v>
      </c>
      <c r="E120" s="622">
        <f t="shared" si="47"/>
        <v>0</v>
      </c>
      <c r="F120" s="622">
        <f t="shared" si="47"/>
        <v>0</v>
      </c>
      <c r="G120" s="622">
        <f t="shared" si="47"/>
        <v>0</v>
      </c>
      <c r="H120" s="622">
        <f t="shared" si="47"/>
        <v>0</v>
      </c>
      <c r="I120" s="622">
        <f t="shared" si="47"/>
        <v>100</v>
      </c>
      <c r="J120" s="622">
        <f t="shared" si="47"/>
        <v>0</v>
      </c>
      <c r="K120" s="622">
        <f t="shared" si="47"/>
        <v>100</v>
      </c>
      <c r="L120" s="623" t="s">
        <v>182</v>
      </c>
      <c r="M120" s="594" t="s">
        <v>183</v>
      </c>
      <c r="N120" s="594"/>
      <c r="O120" s="608" t="s">
        <v>547</v>
      </c>
      <c r="P120" s="478"/>
      <c r="Q120" s="478"/>
      <c r="R120" s="478"/>
    </row>
    <row r="121" spans="1:18" s="517" customFormat="1" ht="18.75" customHeight="1" x14ac:dyDescent="0.3">
      <c r="A121" s="629"/>
      <c r="B121" s="627"/>
      <c r="C121" s="627"/>
      <c r="D121" s="627"/>
      <c r="E121" s="627"/>
      <c r="F121" s="627"/>
      <c r="G121" s="627"/>
      <c r="H121" s="627"/>
      <c r="I121" s="627"/>
      <c r="J121" s="627"/>
      <c r="K121" s="627"/>
      <c r="L121" s="628"/>
      <c r="M121" s="594"/>
      <c r="N121" s="594"/>
      <c r="O121" s="608" t="s">
        <v>548</v>
      </c>
      <c r="P121" s="478"/>
      <c r="Q121" s="478"/>
      <c r="R121" s="478"/>
    </row>
    <row r="122" spans="1:18" s="517" customFormat="1" ht="18.75" customHeight="1" x14ac:dyDescent="0.3">
      <c r="A122" s="632"/>
      <c r="B122" s="633"/>
      <c r="C122" s="633"/>
      <c r="D122" s="633"/>
      <c r="E122" s="633"/>
      <c r="F122" s="633"/>
      <c r="G122" s="633"/>
      <c r="H122" s="633"/>
      <c r="I122" s="633"/>
      <c r="J122" s="633"/>
      <c r="K122" s="633"/>
      <c r="L122" s="634"/>
      <c r="M122" s="583"/>
      <c r="N122" s="583"/>
      <c r="O122" s="612"/>
      <c r="P122" s="478"/>
      <c r="Q122" s="478"/>
      <c r="R122" s="478"/>
    </row>
    <row r="123" spans="1:18" s="517" customFormat="1" ht="18.75" customHeight="1" x14ac:dyDescent="0.3">
      <c r="A123" s="530" t="s">
        <v>567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594"/>
      <c r="N123" s="614" t="s">
        <v>361</v>
      </c>
      <c r="O123" s="626" t="s">
        <v>546</v>
      </c>
      <c r="P123" s="478"/>
      <c r="Q123" s="478"/>
      <c r="R123" s="478"/>
    </row>
    <row r="124" spans="1:18" s="517" customFormat="1" ht="42" customHeight="1" x14ac:dyDescent="0.3">
      <c r="A124" s="615" t="s">
        <v>264</v>
      </c>
      <c r="B124" s="46"/>
      <c r="C124" s="46"/>
      <c r="D124" s="46"/>
      <c r="E124" s="46"/>
      <c r="F124" s="530">
        <f>SUM(B124:E124)</f>
        <v>0</v>
      </c>
      <c r="G124" s="46"/>
      <c r="H124" s="46"/>
      <c r="I124" s="46">
        <v>10</v>
      </c>
      <c r="J124" s="46"/>
      <c r="K124" s="530">
        <f>SUM(G124:J124)</f>
        <v>10</v>
      </c>
      <c r="L124" s="46"/>
      <c r="M124" s="594"/>
      <c r="N124" s="614" t="s">
        <v>365</v>
      </c>
      <c r="O124" s="625" t="s">
        <v>559</v>
      </c>
      <c r="P124" s="478"/>
      <c r="Q124" s="478"/>
      <c r="R124" s="478"/>
    </row>
    <row r="125" spans="1:18" s="517" customFormat="1" ht="37.5" customHeight="1" x14ac:dyDescent="0.3">
      <c r="A125" s="54" t="s">
        <v>28</v>
      </c>
      <c r="B125" s="46"/>
      <c r="C125" s="46"/>
      <c r="D125" s="46"/>
      <c r="E125" s="46"/>
      <c r="F125" s="530">
        <f t="shared" ref="F125:F128" si="48">SUM(B125:E125)</f>
        <v>0</v>
      </c>
      <c r="G125" s="46"/>
      <c r="H125" s="46"/>
      <c r="I125" s="46">
        <v>20</v>
      </c>
      <c r="J125" s="46"/>
      <c r="K125" s="530">
        <f t="shared" ref="K125:K128" si="49">SUM(G125:J125)</f>
        <v>20</v>
      </c>
      <c r="L125" s="46"/>
      <c r="M125" s="594"/>
      <c r="N125" s="614" t="s">
        <v>362</v>
      </c>
      <c r="O125" s="625" t="s">
        <v>560</v>
      </c>
      <c r="P125" s="478"/>
      <c r="Q125" s="478"/>
      <c r="R125" s="478"/>
    </row>
    <row r="126" spans="1:18" s="517" customFormat="1" ht="37.5" customHeight="1" x14ac:dyDescent="0.3">
      <c r="A126" s="35" t="s">
        <v>265</v>
      </c>
      <c r="B126" s="46"/>
      <c r="C126" s="46"/>
      <c r="D126" s="46"/>
      <c r="E126" s="46"/>
      <c r="F126" s="530">
        <f t="shared" si="48"/>
        <v>0</v>
      </c>
      <c r="G126" s="46"/>
      <c r="H126" s="46"/>
      <c r="I126" s="46">
        <v>10</v>
      </c>
      <c r="J126" s="46"/>
      <c r="K126" s="530">
        <f t="shared" si="49"/>
        <v>10</v>
      </c>
      <c r="L126" s="46"/>
      <c r="M126" s="594"/>
      <c r="N126" s="614" t="s">
        <v>363</v>
      </c>
      <c r="O126" s="625" t="s">
        <v>561</v>
      </c>
      <c r="P126" s="478"/>
      <c r="Q126" s="478"/>
      <c r="R126" s="478"/>
    </row>
    <row r="127" spans="1:18" s="517" customFormat="1" ht="18.75" customHeight="1" x14ac:dyDescent="0.3">
      <c r="A127" s="54" t="s">
        <v>30</v>
      </c>
      <c r="B127" s="46"/>
      <c r="C127" s="46"/>
      <c r="D127" s="46"/>
      <c r="E127" s="46"/>
      <c r="F127" s="530">
        <f t="shared" si="48"/>
        <v>0</v>
      </c>
      <c r="G127" s="46"/>
      <c r="H127" s="46"/>
      <c r="I127" s="46"/>
      <c r="J127" s="46"/>
      <c r="K127" s="530">
        <f t="shared" si="49"/>
        <v>0</v>
      </c>
      <c r="L127" s="46"/>
      <c r="M127" s="594"/>
      <c r="N127" s="614" t="s">
        <v>364</v>
      </c>
      <c r="O127" s="608" t="s">
        <v>563</v>
      </c>
      <c r="P127" s="478"/>
      <c r="Q127" s="478"/>
      <c r="R127" s="478"/>
    </row>
    <row r="128" spans="1:18" s="517" customFormat="1" ht="18.75" customHeight="1" x14ac:dyDescent="0.3">
      <c r="A128" s="54" t="s">
        <v>242</v>
      </c>
      <c r="B128" s="106"/>
      <c r="C128" s="106"/>
      <c r="D128" s="106"/>
      <c r="E128" s="106"/>
      <c r="F128" s="530">
        <f t="shared" si="48"/>
        <v>0</v>
      </c>
      <c r="G128" s="106"/>
      <c r="H128" s="106"/>
      <c r="I128" s="106"/>
      <c r="J128" s="106"/>
      <c r="K128" s="530">
        <f t="shared" si="49"/>
        <v>0</v>
      </c>
      <c r="L128" s="106"/>
      <c r="M128" s="594"/>
      <c r="N128" s="594"/>
      <c r="O128" s="608" t="s">
        <v>562</v>
      </c>
      <c r="P128" s="478"/>
      <c r="Q128" s="478"/>
      <c r="R128" s="478"/>
    </row>
    <row r="129" spans="1:18" s="517" customFormat="1" ht="18.75" customHeight="1" x14ac:dyDescent="0.3">
      <c r="A129" s="448" t="s">
        <v>11</v>
      </c>
      <c r="B129" s="622">
        <f>SUM(B124:B128)</f>
        <v>0</v>
      </c>
      <c r="C129" s="622">
        <f t="shared" ref="C129:J129" si="50">SUM(C124:C128)</f>
        <v>0</v>
      </c>
      <c r="D129" s="622">
        <f t="shared" si="50"/>
        <v>0</v>
      </c>
      <c r="E129" s="622">
        <f t="shared" si="50"/>
        <v>0</v>
      </c>
      <c r="F129" s="622">
        <f t="shared" si="50"/>
        <v>0</v>
      </c>
      <c r="G129" s="622">
        <f t="shared" si="50"/>
        <v>0</v>
      </c>
      <c r="H129" s="622">
        <f t="shared" si="50"/>
        <v>0</v>
      </c>
      <c r="I129" s="622">
        <f t="shared" si="50"/>
        <v>40</v>
      </c>
      <c r="J129" s="622">
        <f t="shared" si="50"/>
        <v>0</v>
      </c>
      <c r="K129" s="622">
        <f>SUM(G129:J129)</f>
        <v>40</v>
      </c>
      <c r="L129" s="623" t="s">
        <v>182</v>
      </c>
      <c r="M129" s="594"/>
      <c r="N129" s="594"/>
      <c r="O129" s="608" t="s">
        <v>547</v>
      </c>
      <c r="P129" s="478"/>
      <c r="Q129" s="478"/>
      <c r="R129" s="478"/>
    </row>
    <row r="130" spans="1:18" s="517" customFormat="1" ht="18.75" customHeight="1" x14ac:dyDescent="0.3">
      <c r="A130" s="629"/>
      <c r="B130" s="633"/>
      <c r="C130" s="633"/>
      <c r="D130" s="633"/>
      <c r="E130" s="633"/>
      <c r="F130" s="633"/>
      <c r="G130" s="633"/>
      <c r="H130" s="633"/>
      <c r="I130" s="633"/>
      <c r="J130" s="633"/>
      <c r="K130" s="633"/>
      <c r="L130" s="634"/>
      <c r="M130" s="636"/>
      <c r="N130" s="636"/>
      <c r="O130" s="608" t="s">
        <v>548</v>
      </c>
      <c r="P130" s="478"/>
      <c r="Q130" s="478"/>
      <c r="R130" s="478"/>
    </row>
    <row r="131" spans="1:18" s="517" customFormat="1" ht="18.75" customHeight="1" x14ac:dyDescent="0.3">
      <c r="A131" s="629"/>
      <c r="B131" s="633"/>
      <c r="C131" s="633"/>
      <c r="D131" s="633"/>
      <c r="E131" s="633"/>
      <c r="F131" s="633"/>
      <c r="G131" s="633"/>
      <c r="H131" s="633"/>
      <c r="I131" s="633"/>
      <c r="J131" s="633"/>
      <c r="K131" s="633"/>
      <c r="L131" s="634"/>
      <c r="M131" s="637"/>
      <c r="N131" s="637"/>
      <c r="O131" s="583"/>
      <c r="P131" s="478"/>
      <c r="Q131" s="478"/>
      <c r="R131" s="478"/>
    </row>
    <row r="132" spans="1:18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28"/>
      <c r="K132" s="27"/>
      <c r="L132" s="27"/>
      <c r="M132" s="27"/>
      <c r="N132" s="816">
        <v>24661</v>
      </c>
      <c r="O132" s="257"/>
      <c r="P132" s="3"/>
      <c r="Q132" s="3"/>
      <c r="R132" s="3"/>
    </row>
    <row r="133" spans="1:18" ht="18.75" customHeight="1" x14ac:dyDescent="0.3">
      <c r="A133" s="141" t="s">
        <v>259</v>
      </c>
      <c r="B133" s="3"/>
      <c r="C133" s="3"/>
      <c r="D133" s="3"/>
      <c r="E133" s="3"/>
      <c r="F133" s="3"/>
      <c r="G133" s="3"/>
      <c r="H133" s="3"/>
      <c r="I133" s="3"/>
      <c r="J133" s="28"/>
      <c r="K133" s="27"/>
      <c r="L133" s="27"/>
      <c r="M133" s="27"/>
      <c r="N133" s="27"/>
      <c r="O133" s="27"/>
      <c r="P133" s="3"/>
      <c r="Q133" s="3"/>
      <c r="R133" s="3"/>
    </row>
    <row r="134" spans="1:18" ht="18.75" customHeight="1" x14ac:dyDescent="0.3">
      <c r="A134" s="141" t="s">
        <v>260</v>
      </c>
      <c r="B134" s="3"/>
      <c r="C134" s="3"/>
      <c r="D134" s="3"/>
      <c r="E134" s="3"/>
      <c r="F134" s="3"/>
      <c r="G134" s="3"/>
      <c r="H134" s="3"/>
      <c r="I134" s="3"/>
      <c r="J134" s="28"/>
      <c r="K134" s="27"/>
      <c r="L134" s="27"/>
      <c r="M134" s="27"/>
      <c r="N134" s="27"/>
      <c r="O134" s="27"/>
      <c r="P134" s="3"/>
      <c r="Q134" s="3"/>
      <c r="R134" s="3"/>
    </row>
    <row r="135" spans="1:18" ht="18.75" customHeight="1" x14ac:dyDescent="0.3">
      <c r="A135" s="141" t="s">
        <v>276</v>
      </c>
      <c r="B135" s="3"/>
      <c r="C135" s="3"/>
      <c r="D135" s="3"/>
      <c r="E135" s="3"/>
      <c r="F135" s="3"/>
      <c r="G135" s="3"/>
      <c r="H135" s="3"/>
      <c r="I135" s="3"/>
      <c r="J135" s="28"/>
      <c r="K135" s="27"/>
      <c r="L135" s="27"/>
      <c r="M135" s="27"/>
      <c r="N135" s="27"/>
      <c r="O135" s="27"/>
      <c r="P135" s="3"/>
      <c r="Q135" s="3"/>
      <c r="R135" s="3"/>
    </row>
    <row r="136" spans="1:18" ht="18.75" customHeight="1" x14ac:dyDescent="0.3">
      <c r="A136" s="8" t="s">
        <v>23</v>
      </c>
      <c r="B136" s="3"/>
      <c r="C136" s="3"/>
      <c r="D136" s="3"/>
      <c r="E136" s="3"/>
      <c r="F136" s="3"/>
      <c r="G136" s="3"/>
      <c r="H136" s="3"/>
      <c r="I136" s="3"/>
      <c r="J136" s="28"/>
      <c r="K136" s="27"/>
      <c r="L136" s="27"/>
      <c r="M136" s="27"/>
      <c r="N136" s="27"/>
      <c r="O136" s="27"/>
      <c r="P136" s="3"/>
      <c r="Q136" s="3"/>
      <c r="R136" s="3"/>
    </row>
    <row r="137" spans="1:18" ht="30.75" customHeight="1" x14ac:dyDescent="0.3">
      <c r="A137" s="675" t="s">
        <v>2</v>
      </c>
      <c r="B137" s="677" t="s">
        <v>375</v>
      </c>
      <c r="C137" s="678"/>
      <c r="D137" s="678"/>
      <c r="E137" s="678"/>
      <c r="F137" s="679"/>
      <c r="G137" s="680" t="s">
        <v>572</v>
      </c>
      <c r="H137" s="678"/>
      <c r="I137" s="678"/>
      <c r="J137" s="678"/>
      <c r="K137" s="678"/>
      <c r="L137" s="681" t="s">
        <v>3</v>
      </c>
      <c r="M137" s="655" t="s">
        <v>12</v>
      </c>
      <c r="N137" s="670" t="s">
        <v>408</v>
      </c>
      <c r="O137" s="686" t="s">
        <v>4</v>
      </c>
      <c r="P137" s="8"/>
      <c r="Q137" s="8"/>
      <c r="R137" s="8"/>
    </row>
    <row r="138" spans="1:18" ht="32.25" customHeight="1" x14ac:dyDescent="0.3">
      <c r="A138" s="676"/>
      <c r="B138" s="653" t="s">
        <v>5</v>
      </c>
      <c r="C138" s="653" t="s">
        <v>6</v>
      </c>
      <c r="D138" s="653" t="s">
        <v>7</v>
      </c>
      <c r="E138" s="653" t="s">
        <v>8</v>
      </c>
      <c r="F138" s="672" t="s">
        <v>9</v>
      </c>
      <c r="G138" s="655" t="s">
        <v>5</v>
      </c>
      <c r="H138" s="673" t="s">
        <v>6</v>
      </c>
      <c r="I138" s="673" t="s">
        <v>7</v>
      </c>
      <c r="J138" s="673" t="s">
        <v>8</v>
      </c>
      <c r="K138" s="670" t="s">
        <v>9</v>
      </c>
      <c r="L138" s="682"/>
      <c r="M138" s="649"/>
      <c r="N138" s="671"/>
      <c r="O138" s="687"/>
      <c r="P138" s="8"/>
      <c r="Q138" s="8"/>
      <c r="R138" s="8"/>
    </row>
    <row r="139" spans="1:18" ht="27" customHeight="1" x14ac:dyDescent="0.3">
      <c r="A139" s="676"/>
      <c r="B139" s="654"/>
      <c r="C139" s="654"/>
      <c r="D139" s="654"/>
      <c r="E139" s="654"/>
      <c r="F139" s="652"/>
      <c r="G139" s="649"/>
      <c r="H139" s="674"/>
      <c r="I139" s="674"/>
      <c r="J139" s="674"/>
      <c r="K139" s="671"/>
      <c r="L139" s="682"/>
      <c r="M139" s="683"/>
      <c r="N139" s="685"/>
      <c r="O139" s="687"/>
      <c r="P139" s="8"/>
      <c r="Q139" s="8"/>
      <c r="R139" s="8"/>
    </row>
    <row r="140" spans="1:18" ht="18.75" customHeight="1" x14ac:dyDescent="0.3">
      <c r="A140" s="152" t="s">
        <v>10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73"/>
      <c r="L140" s="73"/>
      <c r="M140" s="44"/>
      <c r="N140" s="44"/>
      <c r="O140" s="44"/>
      <c r="P140" s="3"/>
      <c r="Q140" s="3"/>
      <c r="R140" s="3"/>
    </row>
    <row r="141" spans="1:18" ht="18.75" customHeight="1" x14ac:dyDescent="0.3">
      <c r="A141" s="398" t="s">
        <v>237</v>
      </c>
      <c r="B141" s="399">
        <f>SUM(B149,B156,B163)/3</f>
        <v>16.333333333333332</v>
      </c>
      <c r="C141" s="399">
        <f t="shared" ref="C141:K141" si="51">SUM(C149,C156,C163)/3</f>
        <v>23.666666666666668</v>
      </c>
      <c r="D141" s="399">
        <f t="shared" si="51"/>
        <v>35.666666666666664</v>
      </c>
      <c r="E141" s="399">
        <f t="shared" si="51"/>
        <v>24.333333333333332</v>
      </c>
      <c r="F141" s="399">
        <f t="shared" si="51"/>
        <v>100</v>
      </c>
      <c r="G141" s="399">
        <f t="shared" si="51"/>
        <v>16.333333333333332</v>
      </c>
      <c r="H141" s="399">
        <f>SUM(H149,H156,H163)/3</f>
        <v>23.666666666666668</v>
      </c>
      <c r="I141" s="399">
        <f t="shared" si="51"/>
        <v>35.666666666666664</v>
      </c>
      <c r="J141" s="399">
        <f t="shared" si="51"/>
        <v>0</v>
      </c>
      <c r="K141" s="399">
        <f t="shared" si="51"/>
        <v>75.666666666666671</v>
      </c>
      <c r="L141" s="388" t="s">
        <v>182</v>
      </c>
      <c r="M141" s="44"/>
      <c r="N141" s="44"/>
      <c r="O141" s="44"/>
      <c r="P141" s="28"/>
      <c r="Q141" s="28"/>
      <c r="R141" s="28"/>
    </row>
    <row r="142" spans="1:18" ht="18.75" customHeight="1" x14ac:dyDescent="0.3">
      <c r="A142" s="137" t="s">
        <v>277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44"/>
      <c r="N142" s="44"/>
      <c r="O142" s="44"/>
      <c r="P142" s="3"/>
      <c r="Q142" s="3"/>
      <c r="R142" s="3"/>
    </row>
    <row r="143" spans="1:18" ht="18.75" customHeight="1" x14ac:dyDescent="0.3">
      <c r="A143" s="137" t="s">
        <v>278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4"/>
      <c r="N143" s="44"/>
      <c r="O143" s="44"/>
      <c r="P143" s="3"/>
      <c r="Q143" s="3"/>
      <c r="R143" s="3"/>
    </row>
    <row r="144" spans="1:18" ht="18.75" customHeight="1" x14ac:dyDescent="0.3">
      <c r="A144" s="139" t="s">
        <v>264</v>
      </c>
      <c r="B144" s="49">
        <v>10</v>
      </c>
      <c r="C144" s="49"/>
      <c r="D144" s="49"/>
      <c r="E144" s="49"/>
      <c r="F144" s="80">
        <f>SUM(B144:E144)</f>
        <v>10</v>
      </c>
      <c r="G144" s="49">
        <v>10</v>
      </c>
      <c r="H144" s="49"/>
      <c r="I144" s="49"/>
      <c r="J144" s="49"/>
      <c r="K144" s="80">
        <f>SUM(G144:J144)</f>
        <v>10</v>
      </c>
      <c r="L144" s="49"/>
      <c r="M144" s="44"/>
      <c r="N144" s="44"/>
      <c r="O144" s="44"/>
      <c r="P144" s="3"/>
      <c r="Q144" s="3"/>
      <c r="R144" s="3"/>
    </row>
    <row r="145" spans="1:18" ht="18.75" customHeight="1" x14ac:dyDescent="0.3">
      <c r="A145" s="139" t="s">
        <v>28</v>
      </c>
      <c r="B145" s="49">
        <v>5</v>
      </c>
      <c r="C145" s="49">
        <v>5</v>
      </c>
      <c r="D145" s="49">
        <v>10</v>
      </c>
      <c r="E145" s="49">
        <v>10</v>
      </c>
      <c r="F145" s="80">
        <f t="shared" ref="F145:F148" si="52">SUM(B145:E145)</f>
        <v>30</v>
      </c>
      <c r="G145" s="49">
        <v>5</v>
      </c>
      <c r="H145" s="49">
        <v>5</v>
      </c>
      <c r="I145" s="46">
        <v>10</v>
      </c>
      <c r="J145" s="49"/>
      <c r="K145" s="80">
        <f t="shared" ref="K145:K148" si="53">SUM(G145:J145)</f>
        <v>20</v>
      </c>
      <c r="L145" s="49"/>
      <c r="M145" s="44"/>
      <c r="N145" s="44"/>
      <c r="O145" s="44"/>
      <c r="P145" s="3"/>
      <c r="Q145" s="3"/>
      <c r="R145" s="3"/>
    </row>
    <row r="146" spans="1:18" ht="18.75" customHeight="1" x14ac:dyDescent="0.3">
      <c r="A146" s="138" t="s">
        <v>279</v>
      </c>
      <c r="B146" s="49">
        <v>5</v>
      </c>
      <c r="C146" s="49">
        <v>5</v>
      </c>
      <c r="D146" s="49">
        <v>10</v>
      </c>
      <c r="E146" s="49">
        <v>10</v>
      </c>
      <c r="F146" s="80">
        <f t="shared" si="52"/>
        <v>30</v>
      </c>
      <c r="G146" s="49">
        <v>5</v>
      </c>
      <c r="H146" s="49">
        <v>5</v>
      </c>
      <c r="I146" s="46">
        <v>10</v>
      </c>
      <c r="J146" s="49"/>
      <c r="K146" s="80">
        <f t="shared" si="53"/>
        <v>20</v>
      </c>
      <c r="L146" s="49"/>
      <c r="M146" s="44"/>
      <c r="N146" s="44"/>
      <c r="O146" s="44"/>
      <c r="P146" s="3"/>
      <c r="Q146" s="3"/>
      <c r="R146" s="3"/>
    </row>
    <row r="147" spans="1:18" ht="18.75" customHeight="1" x14ac:dyDescent="0.3">
      <c r="A147" s="139" t="s">
        <v>280</v>
      </c>
      <c r="B147" s="49"/>
      <c r="C147" s="49">
        <v>5</v>
      </c>
      <c r="D147" s="49">
        <v>5</v>
      </c>
      <c r="E147" s="49">
        <v>5</v>
      </c>
      <c r="F147" s="80">
        <f t="shared" si="52"/>
        <v>15</v>
      </c>
      <c r="G147" s="49"/>
      <c r="H147" s="49">
        <v>5</v>
      </c>
      <c r="I147" s="46">
        <v>5</v>
      </c>
      <c r="J147" s="49"/>
      <c r="K147" s="80">
        <f t="shared" si="53"/>
        <v>10</v>
      </c>
      <c r="L147" s="49"/>
      <c r="M147" s="44"/>
      <c r="N147" s="44"/>
      <c r="O147" s="44"/>
      <c r="P147" s="3"/>
      <c r="Q147" s="3"/>
      <c r="R147" s="3"/>
    </row>
    <row r="148" spans="1:18" ht="18.75" customHeight="1" x14ac:dyDescent="0.3">
      <c r="A148" s="139" t="s">
        <v>281</v>
      </c>
      <c r="B148" s="49"/>
      <c r="C148" s="49">
        <v>5</v>
      </c>
      <c r="D148" s="49">
        <v>5</v>
      </c>
      <c r="E148" s="49">
        <v>5</v>
      </c>
      <c r="F148" s="80">
        <f t="shared" si="52"/>
        <v>15</v>
      </c>
      <c r="G148" s="49"/>
      <c r="H148" s="49">
        <v>5</v>
      </c>
      <c r="I148" s="46">
        <v>5</v>
      </c>
      <c r="J148" s="49"/>
      <c r="K148" s="80">
        <f t="shared" si="53"/>
        <v>10</v>
      </c>
      <c r="L148" s="49"/>
      <c r="M148" s="44"/>
      <c r="N148" s="44"/>
      <c r="O148" s="44"/>
      <c r="P148" s="3"/>
      <c r="Q148" s="3"/>
      <c r="R148" s="3"/>
    </row>
    <row r="149" spans="1:18" ht="18.75" customHeight="1" x14ac:dyDescent="0.3">
      <c r="A149" s="393" t="s">
        <v>11</v>
      </c>
      <c r="B149" s="394">
        <f>SUM(B144:B148)</f>
        <v>20</v>
      </c>
      <c r="C149" s="394">
        <f t="shared" ref="C149:K149" si="54">SUM(C144:C148)</f>
        <v>20</v>
      </c>
      <c r="D149" s="394">
        <f t="shared" si="54"/>
        <v>30</v>
      </c>
      <c r="E149" s="394">
        <f t="shared" si="54"/>
        <v>30</v>
      </c>
      <c r="F149" s="394">
        <f t="shared" si="54"/>
        <v>100</v>
      </c>
      <c r="G149" s="394">
        <f t="shared" si="54"/>
        <v>20</v>
      </c>
      <c r="H149" s="394">
        <f t="shared" si="54"/>
        <v>20</v>
      </c>
      <c r="I149" s="321">
        <f t="shared" si="54"/>
        <v>30</v>
      </c>
      <c r="J149" s="394">
        <f t="shared" si="54"/>
        <v>0</v>
      </c>
      <c r="K149" s="394">
        <f t="shared" si="54"/>
        <v>70</v>
      </c>
      <c r="L149" s="395" t="s">
        <v>182</v>
      </c>
      <c r="M149" s="43"/>
      <c r="N149" s="43"/>
      <c r="O149" s="43"/>
      <c r="P149" s="3"/>
      <c r="Q149" s="3"/>
      <c r="R149" s="3"/>
    </row>
    <row r="150" spans="1:18" ht="18.75" customHeight="1" x14ac:dyDescent="0.3">
      <c r="A150" s="142" t="s">
        <v>282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44"/>
      <c r="N150" s="44"/>
      <c r="O150" s="44"/>
      <c r="P150" s="3"/>
      <c r="Q150" s="3"/>
      <c r="R150" s="3"/>
    </row>
    <row r="151" spans="1:18" ht="18.75" customHeight="1" x14ac:dyDescent="0.3">
      <c r="A151" s="138" t="s">
        <v>240</v>
      </c>
      <c r="B151" s="49">
        <v>5</v>
      </c>
      <c r="C151" s="49"/>
      <c r="D151" s="49"/>
      <c r="E151" s="49"/>
      <c r="F151" s="80">
        <f>SUM(B151:E151)</f>
        <v>5</v>
      </c>
      <c r="G151" s="49">
        <v>5</v>
      </c>
      <c r="H151" s="49"/>
      <c r="I151" s="49"/>
      <c r="J151" s="49"/>
      <c r="K151" s="80">
        <f>SUM(G151:J151)</f>
        <v>5</v>
      </c>
      <c r="L151" s="49"/>
      <c r="M151" s="44"/>
      <c r="N151" s="44"/>
      <c r="O151" s="44"/>
      <c r="P151" s="3"/>
      <c r="Q151" s="3"/>
      <c r="R151" s="3"/>
    </row>
    <row r="152" spans="1:18" ht="18.75" customHeight="1" x14ac:dyDescent="0.3">
      <c r="A152" s="138" t="s">
        <v>28</v>
      </c>
      <c r="B152" s="49">
        <v>5</v>
      </c>
      <c r="C152" s="49">
        <v>5</v>
      </c>
      <c r="D152" s="49">
        <v>15</v>
      </c>
      <c r="E152" s="49">
        <v>5</v>
      </c>
      <c r="F152" s="80">
        <f t="shared" ref="F152:F155" si="55">SUM(B152:E152)</f>
        <v>30</v>
      </c>
      <c r="G152" s="49">
        <v>5</v>
      </c>
      <c r="H152" s="49">
        <v>5</v>
      </c>
      <c r="I152" s="46">
        <v>15</v>
      </c>
      <c r="J152" s="49"/>
      <c r="K152" s="80">
        <f t="shared" ref="K152:K155" si="56">SUM(G152:J152)</f>
        <v>25</v>
      </c>
      <c r="L152" s="49"/>
      <c r="M152" s="44"/>
      <c r="N152" s="44"/>
      <c r="O152" s="44"/>
      <c r="P152" s="3"/>
      <c r="Q152" s="3"/>
      <c r="R152" s="3"/>
    </row>
    <row r="153" spans="1:18" ht="18.75" customHeight="1" x14ac:dyDescent="0.3">
      <c r="A153" s="138" t="s">
        <v>279</v>
      </c>
      <c r="B153" s="49">
        <v>3</v>
      </c>
      <c r="C153" s="49">
        <v>3</v>
      </c>
      <c r="D153" s="49">
        <v>11</v>
      </c>
      <c r="E153" s="49">
        <v>3</v>
      </c>
      <c r="F153" s="80">
        <f t="shared" si="55"/>
        <v>20</v>
      </c>
      <c r="G153" s="49">
        <v>3</v>
      </c>
      <c r="H153" s="49">
        <v>3</v>
      </c>
      <c r="I153" s="46">
        <v>11</v>
      </c>
      <c r="J153" s="49"/>
      <c r="K153" s="80">
        <f t="shared" si="56"/>
        <v>17</v>
      </c>
      <c r="L153" s="49"/>
      <c r="M153" s="44"/>
      <c r="N153" s="44"/>
      <c r="O153" s="44"/>
      <c r="P153" s="3"/>
      <c r="Q153" s="3"/>
      <c r="R153" s="3"/>
    </row>
    <row r="154" spans="1:18" ht="18.75" customHeight="1" x14ac:dyDescent="0.3">
      <c r="A154" s="138" t="s">
        <v>280</v>
      </c>
      <c r="B154" s="49">
        <v>3</v>
      </c>
      <c r="C154" s="49">
        <v>3</v>
      </c>
      <c r="D154" s="49">
        <v>11</v>
      </c>
      <c r="E154" s="49">
        <v>3</v>
      </c>
      <c r="F154" s="80">
        <f t="shared" si="55"/>
        <v>20</v>
      </c>
      <c r="G154" s="49">
        <v>3</v>
      </c>
      <c r="H154" s="49">
        <v>3</v>
      </c>
      <c r="I154" s="46">
        <v>11</v>
      </c>
      <c r="J154" s="49"/>
      <c r="K154" s="80">
        <f t="shared" si="56"/>
        <v>17</v>
      </c>
      <c r="L154" s="49"/>
      <c r="M154" s="44"/>
      <c r="N154" s="44"/>
      <c r="O154" s="44"/>
      <c r="P154" s="3"/>
      <c r="Q154" s="3"/>
      <c r="R154" s="3"/>
    </row>
    <row r="155" spans="1:18" ht="18.75" customHeight="1" x14ac:dyDescent="0.3">
      <c r="A155" s="138" t="s">
        <v>281</v>
      </c>
      <c r="B155" s="50">
        <v>4</v>
      </c>
      <c r="C155" s="50">
        <v>4</v>
      </c>
      <c r="D155" s="50">
        <v>13</v>
      </c>
      <c r="E155" s="50">
        <v>4</v>
      </c>
      <c r="F155" s="80">
        <f t="shared" si="55"/>
        <v>25</v>
      </c>
      <c r="G155" s="50">
        <v>4</v>
      </c>
      <c r="H155" s="50">
        <v>4</v>
      </c>
      <c r="I155" s="106">
        <v>13</v>
      </c>
      <c r="J155" s="50"/>
      <c r="K155" s="80">
        <f t="shared" si="56"/>
        <v>21</v>
      </c>
      <c r="L155" s="50"/>
      <c r="M155" s="44"/>
      <c r="N155" s="44"/>
      <c r="O155" s="44"/>
      <c r="P155" s="3"/>
      <c r="Q155" s="3"/>
      <c r="R155" s="3"/>
    </row>
    <row r="156" spans="1:18" ht="18.75" customHeight="1" x14ac:dyDescent="0.3">
      <c r="A156" s="393" t="s">
        <v>11</v>
      </c>
      <c r="B156" s="394">
        <f>SUM(B151:B155)</f>
        <v>20</v>
      </c>
      <c r="C156" s="394">
        <f t="shared" ref="C156:K156" si="57">SUM(C151:C155)</f>
        <v>15</v>
      </c>
      <c r="D156" s="394">
        <f t="shared" si="57"/>
        <v>50</v>
      </c>
      <c r="E156" s="394">
        <f t="shared" si="57"/>
        <v>15</v>
      </c>
      <c r="F156" s="394">
        <f t="shared" si="57"/>
        <v>100</v>
      </c>
      <c r="G156" s="394">
        <f t="shared" si="57"/>
        <v>20</v>
      </c>
      <c r="H156" s="394">
        <f t="shared" si="57"/>
        <v>15</v>
      </c>
      <c r="I156" s="321">
        <f t="shared" si="57"/>
        <v>50</v>
      </c>
      <c r="J156" s="394">
        <f t="shared" si="57"/>
        <v>0</v>
      </c>
      <c r="K156" s="394">
        <f t="shared" si="57"/>
        <v>85</v>
      </c>
      <c r="L156" s="395" t="s">
        <v>182</v>
      </c>
      <c r="M156" s="71"/>
      <c r="N156" s="71"/>
      <c r="O156" s="71"/>
      <c r="P156" s="3"/>
      <c r="Q156" s="3"/>
      <c r="R156" s="3"/>
    </row>
    <row r="157" spans="1:18" ht="18.75" customHeight="1" x14ac:dyDescent="0.3">
      <c r="A157" s="136" t="s">
        <v>283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43" t="s">
        <v>181</v>
      </c>
      <c r="N157" s="43" t="s">
        <v>321</v>
      </c>
      <c r="O157" s="43"/>
      <c r="P157" s="3"/>
      <c r="Q157" s="3"/>
      <c r="R157" s="3"/>
    </row>
    <row r="158" spans="1:18" ht="18.75" customHeight="1" x14ac:dyDescent="0.3">
      <c r="A158" s="138" t="s">
        <v>240</v>
      </c>
      <c r="B158" s="49">
        <v>6</v>
      </c>
      <c r="C158" s="49"/>
      <c r="D158" s="49">
        <v>4</v>
      </c>
      <c r="E158" s="49"/>
      <c r="F158" s="80">
        <f>SUM(B158:E158)</f>
        <v>10</v>
      </c>
      <c r="G158" s="49">
        <v>6</v>
      </c>
      <c r="H158" s="49"/>
      <c r="I158" s="46">
        <v>4</v>
      </c>
      <c r="J158" s="49"/>
      <c r="K158" s="80">
        <f>SUM(G158:J158)</f>
        <v>10</v>
      </c>
      <c r="L158" s="49"/>
      <c r="M158" s="44"/>
      <c r="N158" s="139" t="s">
        <v>568</v>
      </c>
      <c r="O158" s="44"/>
      <c r="P158" s="3"/>
      <c r="Q158" s="3"/>
      <c r="R158" s="3"/>
    </row>
    <row r="159" spans="1:18" ht="18.75" customHeight="1" x14ac:dyDescent="0.3">
      <c r="A159" s="138" t="s">
        <v>28</v>
      </c>
      <c r="B159" s="49">
        <v>3</v>
      </c>
      <c r="C159" s="49">
        <v>24</v>
      </c>
      <c r="D159" s="49">
        <v>4</v>
      </c>
      <c r="E159" s="49">
        <v>2</v>
      </c>
      <c r="F159" s="80">
        <f t="shared" ref="F159:F162" si="58">SUM(B159:E159)</f>
        <v>33</v>
      </c>
      <c r="G159" s="49">
        <v>3</v>
      </c>
      <c r="H159" s="49">
        <v>24</v>
      </c>
      <c r="I159" s="46">
        <v>4</v>
      </c>
      <c r="J159" s="49"/>
      <c r="K159" s="80">
        <f t="shared" ref="K159:K162" si="59">SUM(G159:J159)</f>
        <v>31</v>
      </c>
      <c r="L159" s="49"/>
      <c r="M159" s="44"/>
      <c r="N159" s="139" t="s">
        <v>569</v>
      </c>
      <c r="O159" s="44"/>
      <c r="P159" s="3"/>
      <c r="Q159" s="3"/>
      <c r="R159" s="3"/>
    </row>
    <row r="160" spans="1:18" ht="18.75" customHeight="1" x14ac:dyDescent="0.3">
      <c r="A160" s="138" t="s">
        <v>279</v>
      </c>
      <c r="B160" s="49"/>
      <c r="C160" s="49">
        <v>6</v>
      </c>
      <c r="D160" s="49">
        <v>10</v>
      </c>
      <c r="E160" s="49">
        <v>2</v>
      </c>
      <c r="F160" s="80">
        <f t="shared" si="58"/>
        <v>18</v>
      </c>
      <c r="G160" s="49"/>
      <c r="H160" s="49">
        <v>6</v>
      </c>
      <c r="I160" s="46">
        <v>10</v>
      </c>
      <c r="J160" s="49"/>
      <c r="K160" s="80">
        <f t="shared" si="59"/>
        <v>16</v>
      </c>
      <c r="L160" s="49"/>
      <c r="M160" s="44"/>
      <c r="N160" s="139" t="s">
        <v>458</v>
      </c>
      <c r="O160" s="44"/>
      <c r="P160" s="3"/>
      <c r="Q160" s="3"/>
      <c r="R160" s="3"/>
    </row>
    <row r="161" spans="1:18" ht="18.75" customHeight="1" x14ac:dyDescent="0.3">
      <c r="A161" s="138" t="s">
        <v>280</v>
      </c>
      <c r="B161" s="49"/>
      <c r="C161" s="49">
        <v>6</v>
      </c>
      <c r="D161" s="49">
        <v>3</v>
      </c>
      <c r="E161" s="49">
        <v>6</v>
      </c>
      <c r="F161" s="80">
        <f t="shared" si="58"/>
        <v>15</v>
      </c>
      <c r="G161" s="49"/>
      <c r="H161" s="49">
        <v>6</v>
      </c>
      <c r="I161" s="46">
        <v>3</v>
      </c>
      <c r="J161" s="49"/>
      <c r="K161" s="80">
        <f t="shared" si="59"/>
        <v>9</v>
      </c>
      <c r="L161" s="49"/>
      <c r="M161" s="44"/>
      <c r="N161" s="44"/>
      <c r="O161" s="44"/>
      <c r="P161" s="3"/>
      <c r="Q161" s="3"/>
      <c r="R161" s="3"/>
    </row>
    <row r="162" spans="1:18" ht="18.75" customHeight="1" x14ac:dyDescent="0.3">
      <c r="A162" s="138" t="s">
        <v>281</v>
      </c>
      <c r="B162" s="50"/>
      <c r="C162" s="50"/>
      <c r="D162" s="50">
        <v>6</v>
      </c>
      <c r="E162" s="50">
        <v>18</v>
      </c>
      <c r="F162" s="80">
        <f t="shared" si="58"/>
        <v>24</v>
      </c>
      <c r="G162" s="50"/>
      <c r="H162" s="50"/>
      <c r="I162" s="106">
        <v>6</v>
      </c>
      <c r="J162" s="50"/>
      <c r="K162" s="80">
        <f t="shared" si="59"/>
        <v>6</v>
      </c>
      <c r="L162" s="50"/>
      <c r="M162" s="44"/>
      <c r="N162" s="44"/>
      <c r="O162" s="44"/>
      <c r="P162" s="3"/>
      <c r="Q162" s="3"/>
      <c r="R162" s="3"/>
    </row>
    <row r="163" spans="1:18" ht="18.75" customHeight="1" x14ac:dyDescent="0.3">
      <c r="A163" s="393" t="s">
        <v>11</v>
      </c>
      <c r="B163" s="394">
        <f>SUM(B158:B162)</f>
        <v>9</v>
      </c>
      <c r="C163" s="394">
        <f t="shared" ref="C163:K163" si="60">SUM(C158:C162)</f>
        <v>36</v>
      </c>
      <c r="D163" s="394">
        <f t="shared" si="60"/>
        <v>27</v>
      </c>
      <c r="E163" s="394">
        <f t="shared" si="60"/>
        <v>28</v>
      </c>
      <c r="F163" s="394">
        <f t="shared" si="60"/>
        <v>100</v>
      </c>
      <c r="G163" s="394">
        <f t="shared" si="60"/>
        <v>9</v>
      </c>
      <c r="H163" s="394">
        <f t="shared" si="60"/>
        <v>36</v>
      </c>
      <c r="I163" s="394">
        <f t="shared" si="60"/>
        <v>27</v>
      </c>
      <c r="J163" s="394">
        <f t="shared" si="60"/>
        <v>0</v>
      </c>
      <c r="K163" s="394">
        <f t="shared" si="60"/>
        <v>72</v>
      </c>
      <c r="L163" s="395" t="s">
        <v>182</v>
      </c>
      <c r="M163" s="44"/>
      <c r="N163" s="44"/>
      <c r="O163" s="44"/>
      <c r="P163" s="3"/>
      <c r="Q163" s="3"/>
      <c r="R163" s="3"/>
    </row>
    <row r="164" spans="1:18" ht="18.75" customHeight="1" x14ac:dyDescent="0.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3"/>
      <c r="Q164" s="3"/>
      <c r="R164" s="3"/>
    </row>
    <row r="165" spans="1:18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28"/>
      <c r="K165" s="27"/>
      <c r="L165" s="27"/>
      <c r="M165" s="27"/>
      <c r="N165" s="27"/>
      <c r="O165" s="257">
        <v>24661</v>
      </c>
      <c r="P165" s="3"/>
      <c r="Q165" s="3"/>
      <c r="R165" s="3"/>
    </row>
    <row r="166" spans="1:18" ht="18.75" customHeight="1" x14ac:dyDescent="0.3">
      <c r="A166" s="141" t="s">
        <v>259</v>
      </c>
      <c r="B166" s="3"/>
      <c r="C166" s="3"/>
      <c r="D166" s="3"/>
      <c r="E166" s="3"/>
      <c r="F166" s="3"/>
      <c r="G166" s="3"/>
      <c r="H166" s="3"/>
      <c r="I166" s="3"/>
      <c r="J166" s="28"/>
      <c r="K166" s="27"/>
      <c r="L166" s="27"/>
      <c r="M166" s="27"/>
      <c r="N166" s="27"/>
      <c r="O166" s="27"/>
      <c r="P166" s="3"/>
      <c r="Q166" s="3"/>
      <c r="R166" s="3"/>
    </row>
    <row r="167" spans="1:18" ht="18.75" customHeight="1" x14ac:dyDescent="0.3">
      <c r="A167" s="141" t="s">
        <v>260</v>
      </c>
      <c r="B167" s="3"/>
      <c r="C167" s="3"/>
      <c r="D167" s="3"/>
      <c r="E167" s="3"/>
      <c r="F167" s="3"/>
      <c r="G167" s="3"/>
      <c r="H167" s="3"/>
      <c r="I167" s="3"/>
      <c r="J167" s="28"/>
      <c r="K167" s="27"/>
      <c r="L167" s="27"/>
      <c r="M167" s="27"/>
      <c r="N167" s="27"/>
      <c r="O167" s="27"/>
      <c r="P167" s="3"/>
      <c r="Q167" s="3"/>
      <c r="R167" s="3"/>
    </row>
    <row r="168" spans="1:18" ht="18.75" customHeight="1" x14ac:dyDescent="0.3">
      <c r="A168" s="141" t="s">
        <v>284</v>
      </c>
      <c r="B168" s="3"/>
      <c r="C168" s="3"/>
      <c r="D168" s="3"/>
      <c r="E168" s="3"/>
      <c r="F168" s="3"/>
      <c r="G168" s="3"/>
      <c r="H168" s="3"/>
      <c r="I168" s="3"/>
      <c r="J168" s="28"/>
      <c r="K168" s="27"/>
      <c r="L168" s="27"/>
      <c r="M168" s="27"/>
      <c r="N168" s="27"/>
      <c r="O168" s="27"/>
      <c r="P168" s="3"/>
      <c r="Q168" s="3"/>
      <c r="R168" s="3"/>
    </row>
    <row r="169" spans="1:18" ht="18.75" customHeight="1" x14ac:dyDescent="0.3">
      <c r="A169" s="8" t="s">
        <v>23</v>
      </c>
      <c r="B169" s="3"/>
      <c r="C169" s="3"/>
      <c r="D169" s="3"/>
      <c r="E169" s="3"/>
      <c r="F169" s="3"/>
      <c r="G169" s="3"/>
      <c r="H169" s="3"/>
      <c r="I169" s="3"/>
      <c r="J169" s="28"/>
      <c r="K169" s="27"/>
      <c r="L169" s="27"/>
      <c r="M169" s="27"/>
      <c r="N169" s="27"/>
      <c r="O169" s="27"/>
      <c r="P169" s="3"/>
      <c r="Q169" s="3"/>
      <c r="R169" s="3"/>
    </row>
    <row r="170" spans="1:18" ht="30" customHeight="1" x14ac:dyDescent="0.3">
      <c r="A170" s="688" t="s">
        <v>2</v>
      </c>
      <c r="B170" s="667" t="s">
        <v>375</v>
      </c>
      <c r="C170" s="643"/>
      <c r="D170" s="643"/>
      <c r="E170" s="643"/>
      <c r="F170" s="689"/>
      <c r="G170" s="642" t="s">
        <v>572</v>
      </c>
      <c r="H170" s="643"/>
      <c r="I170" s="643"/>
      <c r="J170" s="643"/>
      <c r="K170" s="643"/>
      <c r="L170" s="681" t="s">
        <v>3</v>
      </c>
      <c r="M170" s="648" t="s">
        <v>12</v>
      </c>
      <c r="N170" s="684" t="s">
        <v>408</v>
      </c>
      <c r="O170" s="686" t="s">
        <v>4</v>
      </c>
      <c r="P170" s="8"/>
      <c r="Q170" s="8"/>
      <c r="R170" s="8"/>
    </row>
    <row r="171" spans="1:18" ht="32.25" customHeight="1" x14ac:dyDescent="0.3">
      <c r="A171" s="674"/>
      <c r="B171" s="653" t="s">
        <v>5</v>
      </c>
      <c r="C171" s="653" t="s">
        <v>6</v>
      </c>
      <c r="D171" s="653" t="s">
        <v>7</v>
      </c>
      <c r="E171" s="653" t="s">
        <v>8</v>
      </c>
      <c r="F171" s="672" t="s">
        <v>9</v>
      </c>
      <c r="G171" s="655" t="s">
        <v>5</v>
      </c>
      <c r="H171" s="653" t="s">
        <v>6</v>
      </c>
      <c r="I171" s="653" t="s">
        <v>7</v>
      </c>
      <c r="J171" s="653" t="s">
        <v>8</v>
      </c>
      <c r="K171" s="670" t="s">
        <v>9</v>
      </c>
      <c r="L171" s="682"/>
      <c r="M171" s="649"/>
      <c r="N171" s="671"/>
      <c r="O171" s="687"/>
      <c r="P171" s="8"/>
      <c r="Q171" s="8"/>
      <c r="R171" s="8"/>
    </row>
    <row r="172" spans="1:18" ht="27" customHeight="1" x14ac:dyDescent="0.3">
      <c r="A172" s="674"/>
      <c r="B172" s="654"/>
      <c r="C172" s="654"/>
      <c r="D172" s="654"/>
      <c r="E172" s="654"/>
      <c r="F172" s="652"/>
      <c r="G172" s="649"/>
      <c r="H172" s="674"/>
      <c r="I172" s="674"/>
      <c r="J172" s="674"/>
      <c r="K172" s="671"/>
      <c r="L172" s="682"/>
      <c r="M172" s="683"/>
      <c r="N172" s="685"/>
      <c r="O172" s="687"/>
      <c r="P172" s="8"/>
      <c r="Q172" s="8"/>
      <c r="R172" s="8"/>
    </row>
    <row r="173" spans="1:18" ht="18.75" customHeight="1" x14ac:dyDescent="0.3">
      <c r="A173" s="152" t="s">
        <v>10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73"/>
      <c r="L173" s="73"/>
      <c r="M173" s="44"/>
      <c r="N173" s="44"/>
      <c r="O173" s="44"/>
      <c r="P173" s="3"/>
      <c r="Q173" s="3"/>
      <c r="R173" s="3"/>
    </row>
    <row r="174" spans="1:18" ht="18.75" customHeight="1" x14ac:dyDescent="0.3">
      <c r="A174" s="388" t="s">
        <v>237</v>
      </c>
      <c r="B174" s="400">
        <f>SUM(B178)</f>
        <v>25</v>
      </c>
      <c r="C174" s="400">
        <f t="shared" ref="C174:K174" si="61">SUM(C178)</f>
        <v>25</v>
      </c>
      <c r="D174" s="400">
        <f t="shared" si="61"/>
        <v>25</v>
      </c>
      <c r="E174" s="400">
        <f t="shared" si="61"/>
        <v>25</v>
      </c>
      <c r="F174" s="400">
        <f t="shared" si="61"/>
        <v>100</v>
      </c>
      <c r="G174" s="400">
        <f t="shared" si="61"/>
        <v>25</v>
      </c>
      <c r="H174" s="400">
        <f t="shared" si="61"/>
        <v>25</v>
      </c>
      <c r="I174" s="400">
        <f t="shared" si="61"/>
        <v>25</v>
      </c>
      <c r="J174" s="400">
        <f t="shared" si="61"/>
        <v>0</v>
      </c>
      <c r="K174" s="400">
        <f t="shared" si="61"/>
        <v>75</v>
      </c>
      <c r="L174" s="388" t="s">
        <v>182</v>
      </c>
      <c r="M174" s="44"/>
      <c r="N174" s="44"/>
      <c r="O174" s="44"/>
      <c r="P174" s="28"/>
      <c r="Q174" s="28"/>
      <c r="R174" s="28"/>
    </row>
    <row r="175" spans="1:18" ht="18.75" customHeight="1" x14ac:dyDescent="0.3">
      <c r="A175" s="137" t="s">
        <v>285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44"/>
      <c r="N175" s="44"/>
      <c r="O175" s="44"/>
      <c r="P175" s="3"/>
      <c r="Q175" s="3"/>
      <c r="R175" s="3"/>
    </row>
    <row r="176" spans="1:18" ht="45" customHeight="1" x14ac:dyDescent="0.3">
      <c r="A176" s="155" t="s">
        <v>286</v>
      </c>
      <c r="B176" s="49">
        <v>25</v>
      </c>
      <c r="C176" s="49">
        <v>25</v>
      </c>
      <c r="D176" s="49">
        <v>25</v>
      </c>
      <c r="E176" s="49">
        <v>25</v>
      </c>
      <c r="F176" s="80">
        <f>SUM(B176:E176)</f>
        <v>100</v>
      </c>
      <c r="G176" s="49">
        <v>25</v>
      </c>
      <c r="H176" s="49">
        <v>25</v>
      </c>
      <c r="I176" s="49">
        <v>25</v>
      </c>
      <c r="J176" s="49"/>
      <c r="K176" s="80">
        <f>SUM(G176:J176)</f>
        <v>75</v>
      </c>
      <c r="L176" s="49"/>
      <c r="M176" s="44"/>
      <c r="N176" s="44"/>
      <c r="O176" s="44"/>
      <c r="P176" s="3"/>
      <c r="Q176" s="3"/>
      <c r="R176" s="3"/>
    </row>
    <row r="177" spans="1:18" ht="45" customHeight="1" x14ac:dyDescent="0.3">
      <c r="A177" s="156" t="s">
        <v>287</v>
      </c>
      <c r="B177" s="50">
        <v>25</v>
      </c>
      <c r="C177" s="50">
        <v>25</v>
      </c>
      <c r="D177" s="50">
        <v>25</v>
      </c>
      <c r="E177" s="50">
        <v>25</v>
      </c>
      <c r="F177" s="80">
        <f>SUM(B177:E177)</f>
        <v>100</v>
      </c>
      <c r="G177" s="49">
        <v>25</v>
      </c>
      <c r="H177" s="50">
        <v>25</v>
      </c>
      <c r="I177" s="50">
        <v>25</v>
      </c>
      <c r="J177" s="50"/>
      <c r="K177" s="80">
        <f>SUM(G177:J177)</f>
        <v>75</v>
      </c>
      <c r="L177" s="50"/>
      <c r="M177" s="44"/>
      <c r="N177" s="44"/>
      <c r="O177" s="44"/>
      <c r="P177" s="3"/>
      <c r="Q177" s="3"/>
      <c r="R177" s="3"/>
    </row>
    <row r="178" spans="1:18" ht="18.75" customHeight="1" x14ac:dyDescent="0.3">
      <c r="A178" s="393" t="s">
        <v>11</v>
      </c>
      <c r="B178" s="394">
        <f>SUM(B176:B177)/2</f>
        <v>25</v>
      </c>
      <c r="C178" s="394">
        <f t="shared" ref="C178:K178" si="62">SUM(C176:C177)/2</f>
        <v>25</v>
      </c>
      <c r="D178" s="394">
        <f t="shared" si="62"/>
        <v>25</v>
      </c>
      <c r="E178" s="394">
        <f t="shared" si="62"/>
        <v>25</v>
      </c>
      <c r="F178" s="394">
        <f t="shared" si="62"/>
        <v>100</v>
      </c>
      <c r="G178" s="394">
        <f t="shared" si="62"/>
        <v>25</v>
      </c>
      <c r="H178" s="394">
        <f t="shared" si="62"/>
        <v>25</v>
      </c>
      <c r="I178" s="394">
        <f t="shared" si="62"/>
        <v>25</v>
      </c>
      <c r="J178" s="394">
        <f t="shared" si="62"/>
        <v>0</v>
      </c>
      <c r="K178" s="394">
        <f t="shared" si="62"/>
        <v>75</v>
      </c>
      <c r="L178" s="395" t="s">
        <v>182</v>
      </c>
      <c r="M178" s="71"/>
      <c r="N178" s="71"/>
      <c r="O178" s="71"/>
      <c r="P178" s="3"/>
      <c r="Q178" s="3"/>
      <c r="R178" s="3"/>
    </row>
    <row r="179" spans="1:18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28"/>
      <c r="K179" s="27"/>
      <c r="L179" s="27"/>
      <c r="M179" s="27"/>
      <c r="N179" s="27"/>
      <c r="O179" s="257">
        <v>24661</v>
      </c>
      <c r="P179" s="3"/>
      <c r="Q179" s="3"/>
      <c r="R179" s="3"/>
    </row>
    <row r="180" spans="1:18" ht="18.75" customHeight="1" x14ac:dyDescent="0.3">
      <c r="A180" s="141" t="s">
        <v>259</v>
      </c>
      <c r="B180" s="3"/>
      <c r="C180" s="3"/>
      <c r="D180" s="3"/>
      <c r="E180" s="3"/>
      <c r="F180" s="3"/>
      <c r="G180" s="3"/>
      <c r="H180" s="3"/>
      <c r="I180" s="3"/>
      <c r="J180" s="28"/>
      <c r="K180" s="27"/>
      <c r="L180" s="27"/>
      <c r="M180" s="27"/>
      <c r="N180" s="27"/>
      <c r="O180" s="27"/>
      <c r="P180" s="3"/>
      <c r="Q180" s="3"/>
      <c r="R180" s="3"/>
    </row>
    <row r="181" spans="1:18" ht="18.75" customHeight="1" x14ac:dyDescent="0.3">
      <c r="A181" s="141" t="s">
        <v>260</v>
      </c>
      <c r="B181" s="3"/>
      <c r="C181" s="3"/>
      <c r="D181" s="3"/>
      <c r="E181" s="3"/>
      <c r="F181" s="3"/>
      <c r="G181" s="3"/>
      <c r="H181" s="3"/>
      <c r="I181" s="3"/>
      <c r="J181" s="28"/>
      <c r="K181" s="27"/>
      <c r="L181" s="27"/>
      <c r="M181" s="27"/>
      <c r="N181" s="27"/>
      <c r="O181" s="27"/>
      <c r="P181" s="3"/>
      <c r="Q181" s="3"/>
      <c r="R181" s="3"/>
    </row>
    <row r="182" spans="1:18" ht="18.75" customHeight="1" x14ac:dyDescent="0.3">
      <c r="A182" s="141" t="s">
        <v>288</v>
      </c>
      <c r="B182" s="3"/>
      <c r="C182" s="3"/>
      <c r="D182" s="3"/>
      <c r="E182" s="3"/>
      <c r="F182" s="3"/>
      <c r="G182" s="3"/>
      <c r="H182" s="3"/>
      <c r="I182" s="3"/>
      <c r="J182" s="28"/>
      <c r="K182" s="27"/>
      <c r="L182" s="27"/>
      <c r="M182" s="27"/>
      <c r="N182" s="27"/>
      <c r="O182" s="27"/>
      <c r="P182" s="3"/>
      <c r="Q182" s="3"/>
      <c r="R182" s="3"/>
    </row>
    <row r="183" spans="1:18" ht="18.75" customHeight="1" x14ac:dyDescent="0.3">
      <c r="A183" s="8" t="s">
        <v>23</v>
      </c>
      <c r="B183" s="3"/>
      <c r="C183" s="3"/>
      <c r="D183" s="3"/>
      <c r="E183" s="3"/>
      <c r="F183" s="3"/>
      <c r="G183" s="3"/>
      <c r="H183" s="3"/>
      <c r="I183" s="3"/>
      <c r="J183" s="28"/>
      <c r="K183" s="27"/>
      <c r="L183" s="27"/>
      <c r="M183" s="27"/>
      <c r="N183" s="27"/>
      <c r="O183" s="27"/>
      <c r="P183" s="3"/>
      <c r="Q183" s="3"/>
      <c r="R183" s="3"/>
    </row>
    <row r="184" spans="1:18" ht="28.5" customHeight="1" x14ac:dyDescent="0.3">
      <c r="A184" s="688" t="s">
        <v>2</v>
      </c>
      <c r="B184" s="667" t="s">
        <v>375</v>
      </c>
      <c r="C184" s="643"/>
      <c r="D184" s="643"/>
      <c r="E184" s="643"/>
      <c r="F184" s="689"/>
      <c r="G184" s="642" t="s">
        <v>572</v>
      </c>
      <c r="H184" s="643"/>
      <c r="I184" s="643"/>
      <c r="J184" s="643"/>
      <c r="K184" s="643"/>
      <c r="L184" s="681" t="s">
        <v>3</v>
      </c>
      <c r="M184" s="648" t="s">
        <v>12</v>
      </c>
      <c r="N184" s="684" t="s">
        <v>408</v>
      </c>
      <c r="O184" s="686" t="s">
        <v>4</v>
      </c>
      <c r="P184" s="8"/>
      <c r="Q184" s="8"/>
      <c r="R184" s="8"/>
    </row>
    <row r="185" spans="1:18" ht="32.25" customHeight="1" x14ac:dyDescent="0.3">
      <c r="A185" s="674"/>
      <c r="B185" s="653" t="s">
        <v>5</v>
      </c>
      <c r="C185" s="653" t="s">
        <v>6</v>
      </c>
      <c r="D185" s="653" t="s">
        <v>7</v>
      </c>
      <c r="E185" s="653" t="s">
        <v>8</v>
      </c>
      <c r="F185" s="672" t="s">
        <v>9</v>
      </c>
      <c r="G185" s="655" t="s">
        <v>5</v>
      </c>
      <c r="H185" s="653" t="s">
        <v>6</v>
      </c>
      <c r="I185" s="653" t="s">
        <v>7</v>
      </c>
      <c r="J185" s="653" t="s">
        <v>8</v>
      </c>
      <c r="K185" s="670" t="s">
        <v>9</v>
      </c>
      <c r="L185" s="682"/>
      <c r="M185" s="649"/>
      <c r="N185" s="671"/>
      <c r="O185" s="687"/>
      <c r="P185" s="8"/>
      <c r="Q185" s="8"/>
      <c r="R185" s="8"/>
    </row>
    <row r="186" spans="1:18" ht="27" customHeight="1" x14ac:dyDescent="0.3">
      <c r="A186" s="674"/>
      <c r="B186" s="674"/>
      <c r="C186" s="674"/>
      <c r="D186" s="674"/>
      <c r="E186" s="674"/>
      <c r="F186" s="651"/>
      <c r="G186" s="649"/>
      <c r="H186" s="674"/>
      <c r="I186" s="674"/>
      <c r="J186" s="674"/>
      <c r="K186" s="671"/>
      <c r="L186" s="682"/>
      <c r="M186" s="683"/>
      <c r="N186" s="685"/>
      <c r="O186" s="687"/>
      <c r="P186" s="8"/>
      <c r="Q186" s="8"/>
      <c r="R186" s="8"/>
    </row>
    <row r="187" spans="1:18" ht="18.75" customHeight="1" x14ac:dyDescent="0.3">
      <c r="A187" s="405" t="s">
        <v>237</v>
      </c>
      <c r="B187" s="406">
        <f>SUM(B190,B226)/2</f>
        <v>1.25</v>
      </c>
      <c r="C187" s="407">
        <f t="shared" ref="C187:J187" si="63">SUM(C190,C226)/2</f>
        <v>2.291666666666667</v>
      </c>
      <c r="D187" s="407">
        <f t="shared" si="63"/>
        <v>45.625</v>
      </c>
      <c r="E187" s="407">
        <f t="shared" si="63"/>
        <v>50.833333333333336</v>
      </c>
      <c r="F187" s="406">
        <f t="shared" si="63"/>
        <v>100</v>
      </c>
      <c r="G187" s="408">
        <f t="shared" si="63"/>
        <v>1.25</v>
      </c>
      <c r="H187" s="407">
        <f>SUM(H190,H226)/2</f>
        <v>2.291666666666667</v>
      </c>
      <c r="I187" s="407">
        <f t="shared" si="63"/>
        <v>45.625</v>
      </c>
      <c r="J187" s="406">
        <f t="shared" si="63"/>
        <v>0</v>
      </c>
      <c r="K187" s="407">
        <f>SUM(K190,K226)/2</f>
        <v>49.166666666666664</v>
      </c>
      <c r="L187" s="405" t="s">
        <v>182</v>
      </c>
      <c r="M187" s="44"/>
      <c r="N187" s="44"/>
      <c r="O187" s="44"/>
      <c r="P187" s="28"/>
      <c r="Q187" s="28"/>
      <c r="R187" s="28"/>
    </row>
    <row r="188" spans="1:18" ht="18.75" customHeight="1" x14ac:dyDescent="0.3">
      <c r="A188" s="157" t="s">
        <v>322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44"/>
      <c r="N188" s="44"/>
      <c r="O188" s="44"/>
      <c r="P188" s="28"/>
      <c r="Q188" s="28"/>
      <c r="R188" s="28"/>
    </row>
    <row r="189" spans="1:18" ht="18.600000000000001" customHeight="1" x14ac:dyDescent="0.3">
      <c r="A189" s="137" t="s">
        <v>289</v>
      </c>
      <c r="B189" s="401"/>
      <c r="C189" s="402"/>
      <c r="D189" s="402"/>
      <c r="E189" s="402"/>
      <c r="F189" s="402"/>
      <c r="G189" s="402"/>
      <c r="H189" s="402"/>
      <c r="I189" s="402"/>
      <c r="J189" s="402"/>
      <c r="K189" s="402"/>
      <c r="L189" s="402"/>
      <c r="M189" s="44"/>
      <c r="N189" s="44"/>
      <c r="O189" s="44"/>
      <c r="P189" s="3"/>
      <c r="Q189" s="3"/>
      <c r="R189" s="3"/>
    </row>
    <row r="190" spans="1:18" ht="20.45" customHeight="1" x14ac:dyDescent="0.3">
      <c r="A190" s="403" t="s">
        <v>290</v>
      </c>
      <c r="B190" s="404">
        <f>SUM(B201,B209,B217,B225)/4</f>
        <v>2.5</v>
      </c>
      <c r="C190" s="404">
        <f t="shared" ref="C190:K190" si="64">SUM(C201,C209,C217,C225)/4</f>
        <v>1.25</v>
      </c>
      <c r="D190" s="404">
        <f t="shared" si="64"/>
        <v>16.25</v>
      </c>
      <c r="E190" s="404">
        <f t="shared" si="64"/>
        <v>80</v>
      </c>
      <c r="F190" s="404">
        <f t="shared" si="64"/>
        <v>100</v>
      </c>
      <c r="G190" s="404">
        <f t="shared" si="64"/>
        <v>2.5</v>
      </c>
      <c r="H190" s="404">
        <f>SUM(H201,H209,H217,H225)/4</f>
        <v>1.25</v>
      </c>
      <c r="I190" s="404">
        <f t="shared" si="64"/>
        <v>16.25</v>
      </c>
      <c r="J190" s="404">
        <f t="shared" si="64"/>
        <v>0</v>
      </c>
      <c r="K190" s="404">
        <f t="shared" si="64"/>
        <v>20</v>
      </c>
      <c r="L190" s="403" t="s">
        <v>182</v>
      </c>
      <c r="M190" s="44" t="s">
        <v>323</v>
      </c>
      <c r="N190" s="44"/>
      <c r="O190" s="44"/>
      <c r="P190" s="3"/>
      <c r="Q190" s="3"/>
      <c r="R190" s="3"/>
    </row>
    <row r="191" spans="1:18" ht="18.75" customHeight="1" x14ac:dyDescent="0.3">
      <c r="A191" s="411" t="s">
        <v>291</v>
      </c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44"/>
      <c r="N191" s="44"/>
      <c r="O191" s="44"/>
      <c r="P191" s="3"/>
      <c r="Q191" s="3"/>
      <c r="R191" s="3"/>
    </row>
    <row r="192" spans="1:18" ht="18.75" customHeight="1" x14ac:dyDescent="0.3">
      <c r="A192" s="108" t="s">
        <v>292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4"/>
      <c r="N192" s="44"/>
      <c r="O192" s="44"/>
      <c r="P192" s="3"/>
      <c r="Q192" s="3"/>
      <c r="R192" s="3"/>
    </row>
    <row r="193" spans="1:18" ht="18.75" customHeight="1" x14ac:dyDescent="0.3">
      <c r="A193" s="108" t="s">
        <v>293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4"/>
      <c r="N193" s="44"/>
      <c r="O193" s="44"/>
      <c r="P193" s="3"/>
      <c r="Q193" s="3"/>
      <c r="R193" s="3"/>
    </row>
    <row r="194" spans="1:18" ht="18.75" customHeight="1" x14ac:dyDescent="0.3">
      <c r="A194" s="144" t="s">
        <v>294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4"/>
      <c r="N194" s="44"/>
      <c r="O194" s="44"/>
      <c r="P194" s="3"/>
      <c r="Q194" s="3"/>
      <c r="R194" s="3"/>
    </row>
    <row r="195" spans="1:18" ht="18.75" customHeight="1" x14ac:dyDescent="0.3">
      <c r="A195" s="108" t="s">
        <v>295</v>
      </c>
      <c r="B195" s="49"/>
      <c r="C195" s="49"/>
      <c r="D195" s="49">
        <v>5</v>
      </c>
      <c r="E195" s="49"/>
      <c r="F195" s="49">
        <f>SUM(B195:E195)</f>
        <v>5</v>
      </c>
      <c r="G195" s="49"/>
      <c r="H195" s="49"/>
      <c r="I195" s="49">
        <v>5</v>
      </c>
      <c r="J195" s="49"/>
      <c r="K195" s="49">
        <f>SUM(G195:J195)</f>
        <v>5</v>
      </c>
      <c r="L195" s="49"/>
      <c r="M195" s="44"/>
      <c r="N195" s="44"/>
      <c r="O195" s="44"/>
      <c r="P195" s="3"/>
      <c r="Q195" s="3"/>
      <c r="R195" s="3"/>
    </row>
    <row r="196" spans="1:18" ht="18.75" customHeight="1" x14ac:dyDescent="0.3">
      <c r="A196" s="108" t="s">
        <v>296</v>
      </c>
      <c r="B196" s="49"/>
      <c r="C196" s="49"/>
      <c r="D196" s="49">
        <v>5</v>
      </c>
      <c r="E196" s="49"/>
      <c r="F196" s="49">
        <f t="shared" ref="F196:F200" si="65">SUM(B196:E196)</f>
        <v>5</v>
      </c>
      <c r="G196" s="49"/>
      <c r="H196" s="49"/>
      <c r="I196" s="49">
        <v>5</v>
      </c>
      <c r="J196" s="49"/>
      <c r="K196" s="49">
        <v>5</v>
      </c>
      <c r="L196" s="49"/>
      <c r="M196" s="44"/>
      <c r="N196" s="44"/>
      <c r="O196" s="44"/>
      <c r="P196" s="3"/>
      <c r="Q196" s="3"/>
      <c r="R196" s="3"/>
    </row>
    <row r="197" spans="1:18" ht="18.75" customHeight="1" x14ac:dyDescent="0.3">
      <c r="A197" s="146" t="s">
        <v>297</v>
      </c>
      <c r="B197" s="50"/>
      <c r="C197" s="50"/>
      <c r="D197" s="50">
        <v>5</v>
      </c>
      <c r="E197" s="50">
        <v>15</v>
      </c>
      <c r="F197" s="50">
        <f t="shared" si="65"/>
        <v>20</v>
      </c>
      <c r="G197" s="50"/>
      <c r="H197" s="50"/>
      <c r="I197" s="50">
        <v>5</v>
      </c>
      <c r="J197" s="50"/>
      <c r="K197" s="50">
        <v>5</v>
      </c>
      <c r="L197" s="50"/>
      <c r="M197" s="71"/>
      <c r="N197" s="71"/>
      <c r="O197" s="71"/>
      <c r="P197" s="3"/>
      <c r="Q197" s="3"/>
      <c r="R197" s="3"/>
    </row>
    <row r="198" spans="1:18" ht="18.75" customHeight="1" x14ac:dyDescent="0.3">
      <c r="A198" s="260" t="s">
        <v>298</v>
      </c>
      <c r="B198" s="63"/>
      <c r="C198" s="63"/>
      <c r="D198" s="63"/>
      <c r="E198" s="63">
        <v>20</v>
      </c>
      <c r="F198" s="63">
        <f t="shared" si="65"/>
        <v>20</v>
      </c>
      <c r="G198" s="63"/>
      <c r="H198" s="63"/>
      <c r="I198" s="63"/>
      <c r="J198" s="63"/>
      <c r="K198" s="63"/>
      <c r="L198" s="63"/>
      <c r="M198" s="43"/>
      <c r="N198" s="43"/>
      <c r="O198" s="43"/>
      <c r="P198" s="3"/>
      <c r="Q198" s="3"/>
      <c r="R198" s="3"/>
    </row>
    <row r="199" spans="1:18" ht="18.75" customHeight="1" x14ac:dyDescent="0.3">
      <c r="A199" s="108" t="s">
        <v>299</v>
      </c>
      <c r="B199" s="49"/>
      <c r="C199" s="49"/>
      <c r="D199" s="49"/>
      <c r="E199" s="49">
        <v>30</v>
      </c>
      <c r="F199" s="49">
        <f t="shared" si="65"/>
        <v>30</v>
      </c>
      <c r="G199" s="49"/>
      <c r="H199" s="49"/>
      <c r="I199" s="49"/>
      <c r="J199" s="49"/>
      <c r="K199" s="49"/>
      <c r="L199" s="49"/>
      <c r="M199" s="44"/>
      <c r="N199" s="44"/>
      <c r="O199" s="44"/>
      <c r="P199" s="3"/>
      <c r="Q199" s="3"/>
      <c r="R199" s="3"/>
    </row>
    <row r="200" spans="1:18" ht="18.75" customHeight="1" x14ac:dyDescent="0.3">
      <c r="A200" s="108" t="s">
        <v>300</v>
      </c>
      <c r="B200" s="50"/>
      <c r="C200" s="50"/>
      <c r="D200" s="50"/>
      <c r="E200" s="50">
        <v>20</v>
      </c>
      <c r="F200" s="49">
        <f t="shared" si="65"/>
        <v>20</v>
      </c>
      <c r="G200" s="50"/>
      <c r="H200" s="50"/>
      <c r="I200" s="50"/>
      <c r="J200" s="50"/>
      <c r="K200" s="50"/>
      <c r="L200" s="50"/>
      <c r="M200" s="44"/>
      <c r="N200" s="44"/>
      <c r="O200" s="44"/>
      <c r="P200" s="3"/>
      <c r="Q200" s="3"/>
      <c r="R200" s="3"/>
    </row>
    <row r="201" spans="1:18" ht="18.75" customHeight="1" x14ac:dyDescent="0.3">
      <c r="A201" s="409" t="s">
        <v>301</v>
      </c>
      <c r="B201" s="410">
        <f>SUM(B195:B200)</f>
        <v>0</v>
      </c>
      <c r="C201" s="410">
        <f t="shared" ref="C201:K201" si="66">SUM(C195:C200)</f>
        <v>0</v>
      </c>
      <c r="D201" s="410">
        <f t="shared" si="66"/>
        <v>15</v>
      </c>
      <c r="E201" s="410">
        <f t="shared" si="66"/>
        <v>85</v>
      </c>
      <c r="F201" s="410">
        <f t="shared" si="66"/>
        <v>100</v>
      </c>
      <c r="G201" s="410">
        <f t="shared" si="66"/>
        <v>0</v>
      </c>
      <c r="H201" s="410">
        <f t="shared" si="66"/>
        <v>0</v>
      </c>
      <c r="I201" s="410">
        <f t="shared" si="66"/>
        <v>15</v>
      </c>
      <c r="J201" s="410">
        <f t="shared" si="66"/>
        <v>0</v>
      </c>
      <c r="K201" s="410">
        <f t="shared" si="66"/>
        <v>15</v>
      </c>
      <c r="L201" s="409" t="s">
        <v>182</v>
      </c>
      <c r="M201" s="44"/>
      <c r="N201" s="44"/>
      <c r="O201" s="44"/>
      <c r="P201" s="3"/>
      <c r="Q201" s="3"/>
      <c r="R201" s="3"/>
    </row>
    <row r="202" spans="1:18" ht="18.75" customHeight="1" x14ac:dyDescent="0.3">
      <c r="A202" s="145" t="s">
        <v>302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44"/>
      <c r="N202" s="44"/>
      <c r="O202" s="44"/>
      <c r="P202" s="3"/>
      <c r="Q202" s="3"/>
      <c r="R202" s="3"/>
    </row>
    <row r="203" spans="1:18" ht="18.75" customHeight="1" x14ac:dyDescent="0.3">
      <c r="A203" s="108" t="s">
        <v>295</v>
      </c>
      <c r="B203" s="49"/>
      <c r="C203" s="49"/>
      <c r="D203" s="49">
        <v>5</v>
      </c>
      <c r="E203" s="49"/>
      <c r="F203" s="80">
        <f>SUM(B203:E203)</f>
        <v>5</v>
      </c>
      <c r="G203" s="49"/>
      <c r="H203" s="49"/>
      <c r="I203" s="49">
        <v>5</v>
      </c>
      <c r="J203" s="49"/>
      <c r="K203" s="49">
        <f>SUM(G203:J203)</f>
        <v>5</v>
      </c>
      <c r="L203" s="49"/>
      <c r="M203" s="44"/>
      <c r="N203" s="44"/>
      <c r="O203" s="44"/>
      <c r="P203" s="3"/>
      <c r="Q203" s="3"/>
      <c r="R203" s="3"/>
    </row>
    <row r="204" spans="1:18" ht="18.75" customHeight="1" x14ac:dyDescent="0.3">
      <c r="A204" s="108" t="s">
        <v>296</v>
      </c>
      <c r="B204" s="49"/>
      <c r="C204" s="49"/>
      <c r="D204" s="49">
        <v>5</v>
      </c>
      <c r="E204" s="49"/>
      <c r="F204" s="80">
        <f t="shared" ref="F204:F208" si="67">SUM(B204:E204)</f>
        <v>5</v>
      </c>
      <c r="G204" s="49"/>
      <c r="H204" s="49"/>
      <c r="I204" s="49">
        <v>5</v>
      </c>
      <c r="J204" s="49"/>
      <c r="K204" s="49">
        <f t="shared" ref="K204:K208" si="68">SUM(G204:J204)</f>
        <v>5</v>
      </c>
      <c r="L204" s="49"/>
      <c r="M204" s="44"/>
      <c r="N204" s="44"/>
      <c r="O204" s="44"/>
      <c r="P204" s="3"/>
      <c r="Q204" s="3"/>
      <c r="R204" s="3"/>
    </row>
    <row r="205" spans="1:18" ht="18.75" customHeight="1" x14ac:dyDescent="0.3">
      <c r="A205" s="108" t="s">
        <v>297</v>
      </c>
      <c r="B205" s="49"/>
      <c r="C205" s="49"/>
      <c r="D205" s="49">
        <v>5</v>
      </c>
      <c r="E205" s="49">
        <v>15</v>
      </c>
      <c r="F205" s="80">
        <f t="shared" si="67"/>
        <v>20</v>
      </c>
      <c r="G205" s="49"/>
      <c r="H205" s="49"/>
      <c r="I205" s="49">
        <v>5</v>
      </c>
      <c r="J205" s="49"/>
      <c r="K205" s="49">
        <f t="shared" si="68"/>
        <v>5</v>
      </c>
      <c r="L205" s="49"/>
      <c r="M205" s="44"/>
      <c r="N205" s="44"/>
      <c r="O205" s="44"/>
      <c r="P205" s="3"/>
      <c r="Q205" s="3"/>
      <c r="R205" s="3"/>
    </row>
    <row r="206" spans="1:18" ht="18.75" customHeight="1" x14ac:dyDescent="0.3">
      <c r="A206" s="108" t="s">
        <v>298</v>
      </c>
      <c r="B206" s="49"/>
      <c r="C206" s="49"/>
      <c r="D206" s="49"/>
      <c r="E206" s="49">
        <v>20</v>
      </c>
      <c r="F206" s="80">
        <f t="shared" si="67"/>
        <v>20</v>
      </c>
      <c r="G206" s="49"/>
      <c r="H206" s="49"/>
      <c r="I206" s="49"/>
      <c r="J206" s="49"/>
      <c r="K206" s="49">
        <f t="shared" si="68"/>
        <v>0</v>
      </c>
      <c r="L206" s="49"/>
      <c r="M206" s="44"/>
      <c r="N206" s="44"/>
      <c r="O206" s="44"/>
      <c r="P206" s="3"/>
      <c r="Q206" s="3"/>
      <c r="R206" s="3"/>
    </row>
    <row r="207" spans="1:18" ht="18.75" customHeight="1" x14ac:dyDescent="0.3">
      <c r="A207" s="108" t="s">
        <v>299</v>
      </c>
      <c r="B207" s="49"/>
      <c r="C207" s="49"/>
      <c r="D207" s="49"/>
      <c r="E207" s="49">
        <v>30</v>
      </c>
      <c r="F207" s="80">
        <f t="shared" si="67"/>
        <v>30</v>
      </c>
      <c r="G207" s="49"/>
      <c r="H207" s="49"/>
      <c r="I207" s="49"/>
      <c r="J207" s="49"/>
      <c r="K207" s="49">
        <f t="shared" si="68"/>
        <v>0</v>
      </c>
      <c r="L207" s="49"/>
      <c r="M207" s="44"/>
      <c r="N207" s="44"/>
      <c r="O207" s="44"/>
      <c r="P207" s="3"/>
      <c r="Q207" s="3"/>
      <c r="R207" s="3"/>
    </row>
    <row r="208" spans="1:18" ht="18.75" customHeight="1" x14ac:dyDescent="0.3">
      <c r="A208" s="146" t="s">
        <v>300</v>
      </c>
      <c r="B208" s="50"/>
      <c r="C208" s="50"/>
      <c r="D208" s="50"/>
      <c r="E208" s="50">
        <v>20</v>
      </c>
      <c r="F208" s="80">
        <f t="shared" si="67"/>
        <v>20</v>
      </c>
      <c r="G208" s="50"/>
      <c r="H208" s="50"/>
      <c r="I208" s="50"/>
      <c r="J208" s="50"/>
      <c r="K208" s="49">
        <f t="shared" si="68"/>
        <v>0</v>
      </c>
      <c r="L208" s="50"/>
      <c r="M208" s="44"/>
      <c r="N208" s="44"/>
      <c r="O208" s="44"/>
      <c r="P208" s="3"/>
      <c r="Q208" s="3"/>
      <c r="R208" s="3"/>
    </row>
    <row r="209" spans="1:18" ht="18.75" customHeight="1" x14ac:dyDescent="0.3">
      <c r="A209" s="393" t="s">
        <v>301</v>
      </c>
      <c r="B209" s="394">
        <f>SUM(B203:B208)</f>
        <v>0</v>
      </c>
      <c r="C209" s="394">
        <f t="shared" ref="C209:K209" si="69">SUM(C203:C208)</f>
        <v>0</v>
      </c>
      <c r="D209" s="394">
        <f t="shared" si="69"/>
        <v>15</v>
      </c>
      <c r="E209" s="394">
        <f t="shared" si="69"/>
        <v>85</v>
      </c>
      <c r="F209" s="394">
        <f t="shared" si="69"/>
        <v>100</v>
      </c>
      <c r="G209" s="394">
        <f t="shared" si="69"/>
        <v>0</v>
      </c>
      <c r="H209" s="394">
        <f t="shared" si="69"/>
        <v>0</v>
      </c>
      <c r="I209" s="394">
        <f t="shared" si="69"/>
        <v>15</v>
      </c>
      <c r="J209" s="394">
        <f t="shared" si="69"/>
        <v>0</v>
      </c>
      <c r="K209" s="394">
        <f t="shared" si="69"/>
        <v>15</v>
      </c>
      <c r="L209" s="393" t="s">
        <v>182</v>
      </c>
      <c r="M209" s="44"/>
      <c r="N209" s="44"/>
      <c r="O209" s="44"/>
      <c r="P209" s="3"/>
      <c r="Q209" s="3"/>
      <c r="R209" s="3"/>
    </row>
    <row r="210" spans="1:18" ht="18.75" customHeight="1" x14ac:dyDescent="0.3">
      <c r="A210" s="145" t="s">
        <v>303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44"/>
      <c r="N210" s="44"/>
      <c r="O210" s="44"/>
      <c r="P210" s="3"/>
      <c r="Q210" s="3"/>
      <c r="R210" s="3"/>
    </row>
    <row r="211" spans="1:18" ht="18.75" customHeight="1" x14ac:dyDescent="0.3">
      <c r="A211" s="108" t="s">
        <v>295</v>
      </c>
      <c r="B211" s="49">
        <v>5</v>
      </c>
      <c r="C211" s="49"/>
      <c r="D211" s="49"/>
      <c r="E211" s="49"/>
      <c r="F211" s="80">
        <f>SUM(B211:E211)</f>
        <v>5</v>
      </c>
      <c r="G211" s="49">
        <v>5</v>
      </c>
      <c r="H211" s="49"/>
      <c r="I211" s="49"/>
      <c r="J211" s="49"/>
      <c r="K211" s="80">
        <f>SUM(G211:J211)</f>
        <v>5</v>
      </c>
      <c r="L211" s="49"/>
      <c r="M211" s="44"/>
      <c r="N211" s="44"/>
      <c r="O211" s="44"/>
      <c r="P211" s="3"/>
      <c r="Q211" s="3"/>
      <c r="R211" s="3"/>
    </row>
    <row r="212" spans="1:18" ht="18.75" customHeight="1" x14ac:dyDescent="0.3">
      <c r="A212" s="108" t="s">
        <v>296</v>
      </c>
      <c r="B212" s="49">
        <v>5</v>
      </c>
      <c r="C212" s="49"/>
      <c r="D212" s="49"/>
      <c r="E212" s="49"/>
      <c r="F212" s="80">
        <f t="shared" ref="F212:F216" si="70">SUM(B212:E212)</f>
        <v>5</v>
      </c>
      <c r="G212" s="49">
        <v>5</v>
      </c>
      <c r="H212" s="49"/>
      <c r="I212" s="49"/>
      <c r="J212" s="49"/>
      <c r="K212" s="80">
        <f t="shared" ref="K212:K216" si="71">SUM(G212:J212)</f>
        <v>5</v>
      </c>
      <c r="L212" s="49"/>
      <c r="M212" s="44"/>
      <c r="N212" s="44"/>
      <c r="O212" s="44"/>
      <c r="P212" s="3"/>
      <c r="Q212" s="3"/>
      <c r="R212" s="3"/>
    </row>
    <row r="213" spans="1:18" ht="18.75" customHeight="1" x14ac:dyDescent="0.3">
      <c r="A213" s="108" t="s">
        <v>297</v>
      </c>
      <c r="B213" s="49"/>
      <c r="C213" s="49">
        <v>5</v>
      </c>
      <c r="D213" s="49">
        <v>15</v>
      </c>
      <c r="E213" s="49"/>
      <c r="F213" s="80">
        <f t="shared" si="70"/>
        <v>20</v>
      </c>
      <c r="G213" s="49"/>
      <c r="H213" s="49">
        <v>5</v>
      </c>
      <c r="I213" s="49">
        <v>15</v>
      </c>
      <c r="J213" s="49"/>
      <c r="K213" s="80">
        <f t="shared" si="71"/>
        <v>20</v>
      </c>
      <c r="L213" s="49"/>
      <c r="M213" s="44"/>
      <c r="N213" s="44"/>
      <c r="O213" s="44"/>
      <c r="P213" s="3"/>
      <c r="Q213" s="3"/>
      <c r="R213" s="3"/>
    </row>
    <row r="214" spans="1:18" ht="18.75" customHeight="1" x14ac:dyDescent="0.3">
      <c r="A214" s="108" t="s">
        <v>298</v>
      </c>
      <c r="B214" s="49"/>
      <c r="C214" s="49"/>
      <c r="D214" s="49">
        <v>5</v>
      </c>
      <c r="E214" s="49">
        <v>15</v>
      </c>
      <c r="F214" s="80">
        <f t="shared" si="70"/>
        <v>20</v>
      </c>
      <c r="G214" s="49"/>
      <c r="H214" s="49"/>
      <c r="I214" s="49">
        <v>5</v>
      </c>
      <c r="J214" s="49"/>
      <c r="K214" s="80">
        <f t="shared" si="71"/>
        <v>5</v>
      </c>
      <c r="L214" s="49"/>
      <c r="M214" s="44"/>
      <c r="N214" s="44"/>
      <c r="O214" s="44"/>
      <c r="P214" s="3"/>
      <c r="Q214" s="3"/>
      <c r="R214" s="3"/>
    </row>
    <row r="215" spans="1:18" ht="18.75" customHeight="1" x14ac:dyDescent="0.3">
      <c r="A215" s="108" t="s">
        <v>299</v>
      </c>
      <c r="B215" s="49"/>
      <c r="C215" s="49"/>
      <c r="D215" s="49"/>
      <c r="E215" s="49">
        <v>30</v>
      </c>
      <c r="F215" s="80">
        <f t="shared" si="70"/>
        <v>30</v>
      </c>
      <c r="G215" s="49"/>
      <c r="H215" s="49"/>
      <c r="I215" s="49"/>
      <c r="J215" s="49"/>
      <c r="K215" s="80">
        <f t="shared" si="71"/>
        <v>0</v>
      </c>
      <c r="L215" s="49"/>
      <c r="M215" s="44"/>
      <c r="N215" s="44"/>
      <c r="O215" s="44"/>
      <c r="P215" s="3"/>
      <c r="Q215" s="3"/>
      <c r="R215" s="3"/>
    </row>
    <row r="216" spans="1:18" ht="18.75" customHeight="1" x14ac:dyDescent="0.3">
      <c r="A216" s="108" t="s">
        <v>300</v>
      </c>
      <c r="B216" s="49"/>
      <c r="C216" s="49"/>
      <c r="D216" s="49"/>
      <c r="E216" s="49">
        <v>20</v>
      </c>
      <c r="F216" s="80">
        <f t="shared" si="70"/>
        <v>20</v>
      </c>
      <c r="G216" s="49"/>
      <c r="H216" s="49"/>
      <c r="I216" s="49"/>
      <c r="J216" s="49"/>
      <c r="K216" s="80">
        <f t="shared" si="71"/>
        <v>0</v>
      </c>
      <c r="L216" s="49"/>
      <c r="M216" s="44"/>
      <c r="N216" s="44"/>
      <c r="O216" s="44"/>
      <c r="P216" s="3"/>
      <c r="Q216" s="3"/>
      <c r="R216" s="3"/>
    </row>
    <row r="217" spans="1:18" ht="18.75" customHeight="1" x14ac:dyDescent="0.3">
      <c r="A217" s="409" t="s">
        <v>301</v>
      </c>
      <c r="B217" s="410">
        <f>SUM(B211:B216)</f>
        <v>10</v>
      </c>
      <c r="C217" s="410">
        <f t="shared" ref="C217:K217" si="72">SUM(C211:C216)</f>
        <v>5</v>
      </c>
      <c r="D217" s="410">
        <f t="shared" si="72"/>
        <v>20</v>
      </c>
      <c r="E217" s="410">
        <f t="shared" si="72"/>
        <v>65</v>
      </c>
      <c r="F217" s="410">
        <f t="shared" si="72"/>
        <v>100</v>
      </c>
      <c r="G217" s="410">
        <f t="shared" si="72"/>
        <v>10</v>
      </c>
      <c r="H217" s="410">
        <f t="shared" si="72"/>
        <v>5</v>
      </c>
      <c r="I217" s="410">
        <f t="shared" si="72"/>
        <v>20</v>
      </c>
      <c r="J217" s="410">
        <f t="shared" si="72"/>
        <v>0</v>
      </c>
      <c r="K217" s="410">
        <f t="shared" si="72"/>
        <v>35</v>
      </c>
      <c r="L217" s="393" t="s">
        <v>182</v>
      </c>
      <c r="M217" s="71"/>
      <c r="N217" s="71"/>
      <c r="O217" s="71"/>
      <c r="P217" s="3"/>
      <c r="Q217" s="3"/>
      <c r="R217" s="3"/>
    </row>
    <row r="218" spans="1:18" ht="18.75" customHeight="1" x14ac:dyDescent="0.3">
      <c r="A218" s="145" t="s">
        <v>304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43"/>
      <c r="N218" s="43"/>
      <c r="O218" s="43"/>
      <c r="P218" s="3"/>
      <c r="Q218" s="3"/>
      <c r="R218" s="3"/>
    </row>
    <row r="219" spans="1:18" ht="18.75" customHeight="1" x14ac:dyDescent="0.3">
      <c r="A219" s="108" t="s">
        <v>295</v>
      </c>
      <c r="B219" s="49"/>
      <c r="C219" s="49"/>
      <c r="D219" s="49">
        <v>5</v>
      </c>
      <c r="E219" s="49"/>
      <c r="F219" s="80">
        <f>SUM(B219:E219)</f>
        <v>5</v>
      </c>
      <c r="G219" s="49"/>
      <c r="H219" s="49"/>
      <c r="I219" s="49">
        <v>5</v>
      </c>
      <c r="J219" s="49"/>
      <c r="K219" s="49">
        <f>SUM(G219:J219)</f>
        <v>5</v>
      </c>
      <c r="L219" s="49"/>
      <c r="M219" s="44"/>
      <c r="N219" s="44"/>
      <c r="O219" s="44"/>
      <c r="P219" s="3"/>
      <c r="Q219" s="3"/>
      <c r="R219" s="3"/>
    </row>
    <row r="220" spans="1:18" ht="18.75" customHeight="1" x14ac:dyDescent="0.3">
      <c r="A220" s="108" t="s">
        <v>296</v>
      </c>
      <c r="B220" s="49"/>
      <c r="C220" s="49"/>
      <c r="D220" s="49">
        <v>5</v>
      </c>
      <c r="E220" s="49"/>
      <c r="F220" s="80">
        <f t="shared" ref="F220:F224" si="73">SUM(B220:E220)</f>
        <v>5</v>
      </c>
      <c r="G220" s="49"/>
      <c r="H220" s="49"/>
      <c r="I220" s="49">
        <v>5</v>
      </c>
      <c r="J220" s="49"/>
      <c r="K220" s="49">
        <f t="shared" ref="K220:K224" si="74">SUM(G220:J220)</f>
        <v>5</v>
      </c>
      <c r="L220" s="49"/>
      <c r="M220" s="44"/>
      <c r="N220" s="44"/>
      <c r="O220" s="44"/>
      <c r="P220" s="3"/>
      <c r="Q220" s="3"/>
      <c r="R220" s="3"/>
    </row>
    <row r="221" spans="1:18" ht="18.75" customHeight="1" x14ac:dyDescent="0.3">
      <c r="A221" s="108" t="s">
        <v>297</v>
      </c>
      <c r="B221" s="49"/>
      <c r="C221" s="49"/>
      <c r="D221" s="49">
        <v>5</v>
      </c>
      <c r="E221" s="49">
        <v>15</v>
      </c>
      <c r="F221" s="80">
        <f t="shared" si="73"/>
        <v>20</v>
      </c>
      <c r="G221" s="49"/>
      <c r="H221" s="49"/>
      <c r="I221" s="49">
        <v>5</v>
      </c>
      <c r="J221" s="49"/>
      <c r="K221" s="49">
        <f t="shared" si="74"/>
        <v>5</v>
      </c>
      <c r="L221" s="49"/>
      <c r="M221" s="44"/>
      <c r="N221" s="44"/>
      <c r="O221" s="44"/>
      <c r="P221" s="3"/>
      <c r="Q221" s="3"/>
      <c r="R221" s="3"/>
    </row>
    <row r="222" spans="1:18" ht="18.75" customHeight="1" x14ac:dyDescent="0.3">
      <c r="A222" s="108" t="s">
        <v>298</v>
      </c>
      <c r="B222" s="49"/>
      <c r="C222" s="49"/>
      <c r="D222" s="49"/>
      <c r="E222" s="49">
        <v>20</v>
      </c>
      <c r="F222" s="80">
        <f t="shared" si="73"/>
        <v>20</v>
      </c>
      <c r="G222" s="49"/>
      <c r="H222" s="49"/>
      <c r="I222" s="49"/>
      <c r="J222" s="49"/>
      <c r="K222" s="49">
        <f t="shared" si="74"/>
        <v>0</v>
      </c>
      <c r="L222" s="49"/>
      <c r="M222" s="44"/>
      <c r="N222" s="44"/>
      <c r="O222" s="44"/>
      <c r="P222" s="3"/>
      <c r="Q222" s="3"/>
      <c r="R222" s="3"/>
    </row>
    <row r="223" spans="1:18" ht="18.75" customHeight="1" x14ac:dyDescent="0.3">
      <c r="A223" s="108" t="s">
        <v>299</v>
      </c>
      <c r="B223" s="49"/>
      <c r="C223" s="49"/>
      <c r="D223" s="49"/>
      <c r="E223" s="49">
        <v>30</v>
      </c>
      <c r="F223" s="80">
        <f t="shared" si="73"/>
        <v>30</v>
      </c>
      <c r="G223" s="49"/>
      <c r="H223" s="49"/>
      <c r="I223" s="49"/>
      <c r="J223" s="49"/>
      <c r="K223" s="49">
        <f t="shared" si="74"/>
        <v>0</v>
      </c>
      <c r="L223" s="49"/>
      <c r="M223" s="44"/>
      <c r="N223" s="44"/>
      <c r="O223" s="44"/>
      <c r="P223" s="3"/>
      <c r="Q223" s="3"/>
      <c r="R223" s="3"/>
    </row>
    <row r="224" spans="1:18" ht="18.75" customHeight="1" x14ac:dyDescent="0.3">
      <c r="A224" s="108" t="s">
        <v>300</v>
      </c>
      <c r="B224" s="50"/>
      <c r="C224" s="50"/>
      <c r="D224" s="50"/>
      <c r="E224" s="50">
        <v>20</v>
      </c>
      <c r="F224" s="80">
        <f t="shared" si="73"/>
        <v>20</v>
      </c>
      <c r="G224" s="50"/>
      <c r="H224" s="50"/>
      <c r="I224" s="50"/>
      <c r="J224" s="50"/>
      <c r="K224" s="49">
        <f t="shared" si="74"/>
        <v>0</v>
      </c>
      <c r="L224" s="50"/>
      <c r="M224" s="44"/>
      <c r="N224" s="44"/>
      <c r="O224" s="44"/>
      <c r="P224" s="3"/>
      <c r="Q224" s="3"/>
      <c r="R224" s="3"/>
    </row>
    <row r="225" spans="1:18" ht="18.75" customHeight="1" x14ac:dyDescent="0.3">
      <c r="A225" s="409" t="s">
        <v>301</v>
      </c>
      <c r="B225" s="410">
        <f>SUM(B219:B224)</f>
        <v>0</v>
      </c>
      <c r="C225" s="410">
        <f t="shared" ref="C225:F225" si="75">SUM(C219:C224)</f>
        <v>0</v>
      </c>
      <c r="D225" s="410">
        <f t="shared" si="75"/>
        <v>15</v>
      </c>
      <c r="E225" s="410">
        <f t="shared" si="75"/>
        <v>85</v>
      </c>
      <c r="F225" s="410">
        <f t="shared" si="75"/>
        <v>100</v>
      </c>
      <c r="G225" s="410">
        <f>SUM(G219:G224)</f>
        <v>0</v>
      </c>
      <c r="H225" s="410">
        <f t="shared" ref="H225" si="76">SUM(H219:H224)</f>
        <v>0</v>
      </c>
      <c r="I225" s="410">
        <f t="shared" ref="I225" si="77">SUM(I219:I224)</f>
        <v>15</v>
      </c>
      <c r="J225" s="410">
        <f t="shared" ref="J225" si="78">SUM(J219:J224)</f>
        <v>0</v>
      </c>
      <c r="K225" s="410">
        <f t="shared" ref="K225" si="79">SUM(K219:K224)</f>
        <v>15</v>
      </c>
      <c r="L225" s="393" t="s">
        <v>182</v>
      </c>
      <c r="M225" s="44"/>
      <c r="N225" s="44"/>
      <c r="O225" s="44"/>
      <c r="P225" s="3"/>
      <c r="Q225" s="3"/>
      <c r="R225" s="3"/>
    </row>
    <row r="226" spans="1:18" ht="23.45" customHeight="1" x14ac:dyDescent="0.3">
      <c r="A226" s="392" t="s">
        <v>305</v>
      </c>
      <c r="B226" s="412">
        <f>SUM(B234,B241,B244)/3</f>
        <v>0</v>
      </c>
      <c r="C226" s="412">
        <f t="shared" ref="C226:K226" si="80">SUM(C234,C241,C244)/3</f>
        <v>3.3333333333333335</v>
      </c>
      <c r="D226" s="412">
        <f t="shared" si="80"/>
        <v>75</v>
      </c>
      <c r="E226" s="412">
        <f>SUM(E234,E241,E244)/3</f>
        <v>21.666666666666668</v>
      </c>
      <c r="F226" s="412">
        <f t="shared" si="80"/>
        <v>100</v>
      </c>
      <c r="G226" s="412">
        <f t="shared" si="80"/>
        <v>0</v>
      </c>
      <c r="H226" s="412">
        <f>SUM(H234,H241,H244)/3</f>
        <v>3.3333333333333335</v>
      </c>
      <c r="I226" s="412">
        <f t="shared" si="80"/>
        <v>75</v>
      </c>
      <c r="J226" s="412">
        <f t="shared" si="80"/>
        <v>0</v>
      </c>
      <c r="K226" s="412">
        <f t="shared" si="80"/>
        <v>78.333333333333329</v>
      </c>
      <c r="L226" s="413" t="s">
        <v>182</v>
      </c>
      <c r="M226" s="44"/>
      <c r="N226" s="44"/>
      <c r="O226" s="44"/>
    </row>
    <row r="227" spans="1:18" ht="15.75" customHeight="1" x14ac:dyDescent="0.3">
      <c r="A227" s="817" t="s">
        <v>306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44"/>
      <c r="N227" s="44"/>
      <c r="O227" s="44"/>
    </row>
    <row r="228" spans="1:18" ht="18" customHeight="1" x14ac:dyDescent="0.3">
      <c r="A228" s="817" t="s">
        <v>368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92" t="s">
        <v>185</v>
      </c>
      <c r="M228" s="44"/>
      <c r="N228" s="44"/>
      <c r="O228" s="44"/>
    </row>
    <row r="229" spans="1:18" ht="15.75" customHeight="1" x14ac:dyDescent="0.3">
      <c r="A229" s="62" t="s">
        <v>307</v>
      </c>
      <c r="B229" s="114"/>
      <c r="C229" s="114">
        <v>5</v>
      </c>
      <c r="D229" s="114">
        <v>5</v>
      </c>
      <c r="E229" s="114"/>
      <c r="F229" s="116">
        <f>SUM(B229:E229)</f>
        <v>10</v>
      </c>
      <c r="G229" s="114"/>
      <c r="H229" s="114">
        <v>5</v>
      </c>
      <c r="I229" s="114">
        <v>5</v>
      </c>
      <c r="J229" s="114"/>
      <c r="K229" s="116">
        <f>SUM(G229:J229)</f>
        <v>10</v>
      </c>
      <c r="L229" s="114"/>
      <c r="M229" s="44"/>
      <c r="N229" s="44"/>
      <c r="O229" s="44"/>
    </row>
    <row r="230" spans="1:18" ht="15.75" customHeight="1" x14ac:dyDescent="0.3">
      <c r="A230" s="62" t="s">
        <v>308</v>
      </c>
      <c r="B230" s="114"/>
      <c r="C230" s="114"/>
      <c r="D230" s="114">
        <v>30</v>
      </c>
      <c r="E230" s="114">
        <v>15</v>
      </c>
      <c r="F230" s="116">
        <f t="shared" ref="F230:F233" si="81">SUM(B230:E230)</f>
        <v>45</v>
      </c>
      <c r="G230" s="114"/>
      <c r="H230" s="114"/>
      <c r="I230" s="114">
        <v>30</v>
      </c>
      <c r="J230" s="114"/>
      <c r="K230" s="116">
        <f t="shared" ref="K230:K233" si="82">SUM(G230:J230)</f>
        <v>30</v>
      </c>
      <c r="L230" s="114"/>
      <c r="M230" s="44"/>
      <c r="N230" s="44"/>
      <c r="O230" s="44"/>
    </row>
    <row r="231" spans="1:18" ht="15.75" customHeight="1" x14ac:dyDescent="0.3">
      <c r="A231" s="62" t="s">
        <v>309</v>
      </c>
      <c r="B231" s="114"/>
      <c r="C231" s="114"/>
      <c r="D231" s="114">
        <v>10</v>
      </c>
      <c r="E231" s="114">
        <v>10</v>
      </c>
      <c r="F231" s="116">
        <f t="shared" si="81"/>
        <v>20</v>
      </c>
      <c r="G231" s="114"/>
      <c r="H231" s="114"/>
      <c r="I231" s="114">
        <v>10</v>
      </c>
      <c r="J231" s="114"/>
      <c r="K231" s="116">
        <f t="shared" si="82"/>
        <v>10</v>
      </c>
      <c r="L231" s="114"/>
      <c r="M231" s="44"/>
      <c r="N231" s="44"/>
      <c r="O231" s="44"/>
    </row>
    <row r="232" spans="1:18" ht="15.75" customHeight="1" x14ac:dyDescent="0.3">
      <c r="A232" s="62" t="s">
        <v>310</v>
      </c>
      <c r="B232" s="114"/>
      <c r="C232" s="114"/>
      <c r="D232" s="114">
        <v>10</v>
      </c>
      <c r="E232" s="114">
        <v>10</v>
      </c>
      <c r="F232" s="116">
        <f t="shared" si="81"/>
        <v>20</v>
      </c>
      <c r="G232" s="114"/>
      <c r="H232" s="114"/>
      <c r="I232" s="114">
        <v>10</v>
      </c>
      <c r="J232" s="114"/>
      <c r="K232" s="116">
        <f t="shared" si="82"/>
        <v>10</v>
      </c>
      <c r="L232" s="114"/>
      <c r="M232" s="44"/>
      <c r="N232" s="44"/>
      <c r="O232" s="44"/>
    </row>
    <row r="233" spans="1:18" ht="15.75" customHeight="1" x14ac:dyDescent="0.3">
      <c r="A233" s="160" t="s">
        <v>311</v>
      </c>
      <c r="B233" s="115"/>
      <c r="C233" s="115"/>
      <c r="D233" s="115"/>
      <c r="E233" s="115">
        <v>5</v>
      </c>
      <c r="F233" s="116">
        <f t="shared" si="81"/>
        <v>5</v>
      </c>
      <c r="G233" s="115"/>
      <c r="H233" s="115"/>
      <c r="I233" s="115"/>
      <c r="J233" s="115"/>
      <c r="K233" s="116">
        <f t="shared" si="82"/>
        <v>0</v>
      </c>
      <c r="L233" s="115"/>
      <c r="M233" s="44"/>
      <c r="N233" s="44"/>
      <c r="O233" s="44"/>
    </row>
    <row r="234" spans="1:18" ht="18.600000000000001" customHeight="1" x14ac:dyDescent="0.3">
      <c r="A234" s="308" t="s">
        <v>11</v>
      </c>
      <c r="B234" s="396">
        <f>SUM(B229:B233)</f>
        <v>0</v>
      </c>
      <c r="C234" s="396">
        <f t="shared" ref="C234:K234" si="83">SUM(C229:C233)</f>
        <v>5</v>
      </c>
      <c r="D234" s="396">
        <f t="shared" si="83"/>
        <v>55</v>
      </c>
      <c r="E234" s="396">
        <f t="shared" si="83"/>
        <v>40</v>
      </c>
      <c r="F234" s="396">
        <f t="shared" si="83"/>
        <v>100</v>
      </c>
      <c r="G234" s="396">
        <f t="shared" si="83"/>
        <v>0</v>
      </c>
      <c r="H234" s="396">
        <f t="shared" si="83"/>
        <v>5</v>
      </c>
      <c r="I234" s="396">
        <f t="shared" si="83"/>
        <v>55</v>
      </c>
      <c r="J234" s="396">
        <f t="shared" si="83"/>
        <v>0</v>
      </c>
      <c r="K234" s="396">
        <f t="shared" si="83"/>
        <v>60</v>
      </c>
      <c r="L234" s="308" t="s">
        <v>182</v>
      </c>
      <c r="M234" s="44"/>
      <c r="N234" s="44"/>
      <c r="O234" s="44"/>
    </row>
    <row r="235" spans="1:18" ht="19.149999999999999" customHeight="1" x14ac:dyDescent="0.3">
      <c r="A235" s="147" t="s">
        <v>369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60" t="s">
        <v>185</v>
      </c>
      <c r="M235" s="44"/>
      <c r="N235" s="44"/>
      <c r="O235" s="44"/>
    </row>
    <row r="236" spans="1:18" ht="19.149999999999999" customHeight="1" x14ac:dyDescent="0.3">
      <c r="A236" s="62" t="s">
        <v>307</v>
      </c>
      <c r="B236" s="114"/>
      <c r="C236" s="114">
        <v>5</v>
      </c>
      <c r="D236" s="114">
        <v>5</v>
      </c>
      <c r="E236" s="114"/>
      <c r="F236" s="116">
        <f>SUM(B236:E236)</f>
        <v>10</v>
      </c>
      <c r="G236" s="114"/>
      <c r="H236" s="114">
        <v>5</v>
      </c>
      <c r="I236" s="114">
        <v>5</v>
      </c>
      <c r="J236" s="114"/>
      <c r="K236" s="116">
        <f>SUM(G236:J236)</f>
        <v>10</v>
      </c>
      <c r="L236" s="44"/>
      <c r="M236" s="44"/>
      <c r="N236" s="44"/>
      <c r="O236" s="44"/>
    </row>
    <row r="237" spans="1:18" ht="19.149999999999999" customHeight="1" x14ac:dyDescent="0.3">
      <c r="A237" s="62" t="s">
        <v>308</v>
      </c>
      <c r="B237" s="114"/>
      <c r="C237" s="114"/>
      <c r="D237" s="114">
        <v>45</v>
      </c>
      <c r="E237" s="114"/>
      <c r="F237" s="116">
        <f t="shared" ref="F237:F240" si="84">SUM(B237:E237)</f>
        <v>45</v>
      </c>
      <c r="G237" s="114"/>
      <c r="H237" s="114"/>
      <c r="I237" s="114">
        <v>45</v>
      </c>
      <c r="J237" s="114"/>
      <c r="K237" s="116">
        <f t="shared" ref="K237:K240" si="85">SUM(G237:J237)</f>
        <v>45</v>
      </c>
      <c r="L237" s="44"/>
      <c r="M237" s="44"/>
      <c r="N237" s="44"/>
      <c r="O237" s="44"/>
    </row>
    <row r="238" spans="1:18" ht="19.149999999999999" customHeight="1" x14ac:dyDescent="0.3">
      <c r="A238" s="62" t="s">
        <v>309</v>
      </c>
      <c r="B238" s="114"/>
      <c r="C238" s="114"/>
      <c r="D238" s="114">
        <v>10</v>
      </c>
      <c r="E238" s="114">
        <v>10</v>
      </c>
      <c r="F238" s="116">
        <f t="shared" si="84"/>
        <v>20</v>
      </c>
      <c r="G238" s="114"/>
      <c r="H238" s="114"/>
      <c r="I238" s="114">
        <v>10</v>
      </c>
      <c r="J238" s="114"/>
      <c r="K238" s="116">
        <f t="shared" si="85"/>
        <v>10</v>
      </c>
      <c r="L238" s="44"/>
      <c r="M238" s="44"/>
      <c r="N238" s="44"/>
      <c r="O238" s="44"/>
    </row>
    <row r="239" spans="1:18" ht="19.149999999999999" customHeight="1" x14ac:dyDescent="0.3">
      <c r="A239" s="62" t="s">
        <v>310</v>
      </c>
      <c r="B239" s="114"/>
      <c r="C239" s="114"/>
      <c r="D239" s="114">
        <v>10</v>
      </c>
      <c r="E239" s="114">
        <v>10</v>
      </c>
      <c r="F239" s="116">
        <f t="shared" si="84"/>
        <v>20</v>
      </c>
      <c r="G239" s="114"/>
      <c r="H239" s="114"/>
      <c r="I239" s="114">
        <v>10</v>
      </c>
      <c r="J239" s="114"/>
      <c r="K239" s="116">
        <f t="shared" si="85"/>
        <v>10</v>
      </c>
      <c r="L239" s="44"/>
      <c r="M239" s="44"/>
      <c r="N239" s="44"/>
      <c r="O239" s="44"/>
    </row>
    <row r="240" spans="1:18" ht="19.149999999999999" customHeight="1" x14ac:dyDescent="0.3">
      <c r="A240" s="62" t="s">
        <v>311</v>
      </c>
      <c r="B240" s="115"/>
      <c r="C240" s="115"/>
      <c r="D240" s="115"/>
      <c r="E240" s="115">
        <v>5</v>
      </c>
      <c r="F240" s="116">
        <f t="shared" si="84"/>
        <v>5</v>
      </c>
      <c r="G240" s="115"/>
      <c r="H240" s="115"/>
      <c r="I240" s="115"/>
      <c r="J240" s="115"/>
      <c r="K240" s="116">
        <f t="shared" si="85"/>
        <v>0</v>
      </c>
      <c r="L240" s="44"/>
      <c r="M240" s="44"/>
      <c r="N240" s="44"/>
      <c r="O240" s="44"/>
    </row>
    <row r="241" spans="1:18" ht="19.899999999999999" customHeight="1" x14ac:dyDescent="0.3">
      <c r="A241" s="393" t="s">
        <v>11</v>
      </c>
      <c r="B241" s="394">
        <f>SUM(B236:B240)</f>
        <v>0</v>
      </c>
      <c r="C241" s="394">
        <f t="shared" ref="C241:K241" si="86">SUM(C236:C240)</f>
        <v>5</v>
      </c>
      <c r="D241" s="394">
        <f t="shared" si="86"/>
        <v>70</v>
      </c>
      <c r="E241" s="394">
        <f t="shared" si="86"/>
        <v>25</v>
      </c>
      <c r="F241" s="394">
        <f t="shared" si="86"/>
        <v>100</v>
      </c>
      <c r="G241" s="394">
        <f t="shared" si="86"/>
        <v>0</v>
      </c>
      <c r="H241" s="394">
        <f t="shared" si="86"/>
        <v>5</v>
      </c>
      <c r="I241" s="394">
        <f t="shared" si="86"/>
        <v>70</v>
      </c>
      <c r="J241" s="394">
        <f t="shared" si="86"/>
        <v>0</v>
      </c>
      <c r="K241" s="394">
        <f t="shared" si="86"/>
        <v>75</v>
      </c>
      <c r="L241" s="308" t="s">
        <v>182</v>
      </c>
      <c r="M241" s="71"/>
      <c r="N241" s="71"/>
      <c r="O241" s="71"/>
    </row>
    <row r="242" spans="1:18" ht="22.15" customHeight="1" x14ac:dyDescent="0.3">
      <c r="A242" s="136" t="s">
        <v>312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43"/>
      <c r="N242" s="43"/>
      <c r="O242" s="43"/>
    </row>
    <row r="243" spans="1:18" ht="22.15" customHeight="1" x14ac:dyDescent="0.3">
      <c r="A243" s="49" t="s">
        <v>313</v>
      </c>
      <c r="B243" s="115"/>
      <c r="C243" s="115"/>
      <c r="D243" s="163">
        <v>100</v>
      </c>
      <c r="E243" s="115"/>
      <c r="F243" s="163">
        <f>SUM(B243:E243)</f>
        <v>100</v>
      </c>
      <c r="G243" s="115"/>
      <c r="H243" s="115"/>
      <c r="I243" s="115">
        <v>100</v>
      </c>
      <c r="J243" s="115"/>
      <c r="K243" s="115">
        <v>100</v>
      </c>
      <c r="L243" s="115"/>
      <c r="M243" s="44"/>
      <c r="N243" s="44"/>
      <c r="O243" s="44"/>
    </row>
    <row r="244" spans="1:18" ht="22.15" customHeight="1" x14ac:dyDescent="0.3">
      <c r="A244" s="393" t="s">
        <v>357</v>
      </c>
      <c r="B244" s="396">
        <f>SUM(B243)</f>
        <v>0</v>
      </c>
      <c r="C244" s="396">
        <f t="shared" ref="C244:K244" si="87">SUM(C243)</f>
        <v>0</v>
      </c>
      <c r="D244" s="396">
        <f t="shared" si="87"/>
        <v>100</v>
      </c>
      <c r="E244" s="396">
        <f t="shared" si="87"/>
        <v>0</v>
      </c>
      <c r="F244" s="396">
        <f t="shared" si="87"/>
        <v>100</v>
      </c>
      <c r="G244" s="396">
        <f t="shared" si="87"/>
        <v>0</v>
      </c>
      <c r="H244" s="396">
        <f t="shared" si="87"/>
        <v>0</v>
      </c>
      <c r="I244" s="396">
        <f t="shared" si="87"/>
        <v>100</v>
      </c>
      <c r="J244" s="396">
        <f t="shared" si="87"/>
        <v>0</v>
      </c>
      <c r="K244" s="396">
        <f t="shared" si="87"/>
        <v>100</v>
      </c>
      <c r="L244" s="308" t="s">
        <v>182</v>
      </c>
      <c r="M244" s="162"/>
      <c r="N244" s="44"/>
      <c r="O244" s="44"/>
    </row>
    <row r="245" spans="1:18" ht="15.75" customHeight="1" x14ac:dyDescent="0.3">
      <c r="A245" s="5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13"/>
      <c r="N245" s="113"/>
      <c r="O245" s="113"/>
    </row>
    <row r="246" spans="1:18" ht="15.75" customHeight="1" x14ac:dyDescent="0.3">
      <c r="A246" s="517"/>
      <c r="O246" s="257">
        <v>24661</v>
      </c>
    </row>
    <row r="247" spans="1:18" ht="15.75" customHeight="1" x14ac:dyDescent="0.25">
      <c r="A247" s="517"/>
    </row>
    <row r="248" spans="1:18" ht="18.75" customHeight="1" x14ac:dyDescent="0.3">
      <c r="A248" s="529" t="s">
        <v>422</v>
      </c>
      <c r="B248" s="3"/>
      <c r="C248" s="3"/>
      <c r="D248" s="3"/>
      <c r="E248" s="3"/>
      <c r="F248" s="3"/>
      <c r="G248" s="3"/>
      <c r="H248" s="3"/>
      <c r="I248" s="3"/>
      <c r="J248" s="28"/>
      <c r="K248" s="27"/>
      <c r="L248" s="27"/>
      <c r="M248" s="27"/>
      <c r="N248" s="27"/>
      <c r="O248" s="27"/>
      <c r="P248" s="3"/>
      <c r="Q248" s="3"/>
      <c r="R248" s="3"/>
    </row>
    <row r="249" spans="1:18" ht="18.75" customHeight="1" x14ac:dyDescent="0.3">
      <c r="A249" s="529" t="s">
        <v>423</v>
      </c>
      <c r="B249" s="3"/>
      <c r="C249" s="3"/>
      <c r="D249" s="3"/>
      <c r="E249" s="3"/>
      <c r="F249" s="3"/>
      <c r="G249" s="3"/>
      <c r="H249" s="3"/>
      <c r="I249" s="3"/>
      <c r="J249" s="28"/>
      <c r="K249" s="27"/>
      <c r="L249" s="27"/>
      <c r="M249" s="27"/>
      <c r="N249" s="27"/>
      <c r="O249" s="27"/>
      <c r="P249" s="3"/>
      <c r="Q249" s="3"/>
      <c r="R249" s="3"/>
    </row>
    <row r="250" spans="1:18" ht="18.75" customHeight="1" x14ac:dyDescent="0.3">
      <c r="A250" s="529" t="s">
        <v>538</v>
      </c>
      <c r="B250" s="3"/>
      <c r="C250" s="3"/>
      <c r="D250" s="3"/>
      <c r="E250" s="3"/>
      <c r="F250" s="3"/>
      <c r="G250" s="3"/>
      <c r="H250" s="3"/>
      <c r="I250" s="3"/>
      <c r="J250" s="28"/>
      <c r="K250" s="27"/>
      <c r="L250" s="27"/>
      <c r="M250" s="27"/>
      <c r="N250" s="27"/>
      <c r="O250" s="27"/>
      <c r="P250" s="3"/>
      <c r="Q250" s="3"/>
      <c r="R250" s="3"/>
    </row>
    <row r="251" spans="1:18" ht="18.75" customHeight="1" x14ac:dyDescent="0.3">
      <c r="A251" s="476" t="s">
        <v>23</v>
      </c>
      <c r="B251" s="3"/>
      <c r="C251" s="3"/>
      <c r="D251" s="3"/>
      <c r="E251" s="3"/>
      <c r="F251" s="3"/>
      <c r="G251" s="3"/>
      <c r="H251" s="3"/>
      <c r="I251" s="3"/>
      <c r="J251" s="28"/>
      <c r="K251" s="27"/>
      <c r="L251" s="27"/>
      <c r="M251" s="27"/>
      <c r="N251" s="27"/>
      <c r="O251" s="27"/>
      <c r="P251" s="3"/>
      <c r="Q251" s="3"/>
      <c r="R251" s="3"/>
    </row>
    <row r="252" spans="1:18" ht="30.75" customHeight="1" x14ac:dyDescent="0.3">
      <c r="A252" s="675" t="s">
        <v>2</v>
      </c>
      <c r="B252" s="677" t="s">
        <v>375</v>
      </c>
      <c r="C252" s="678"/>
      <c r="D252" s="678"/>
      <c r="E252" s="678"/>
      <c r="F252" s="679"/>
      <c r="G252" s="680" t="s">
        <v>572</v>
      </c>
      <c r="H252" s="678"/>
      <c r="I252" s="678"/>
      <c r="J252" s="678"/>
      <c r="K252" s="678"/>
      <c r="L252" s="681" t="s">
        <v>3</v>
      </c>
      <c r="M252" s="655" t="s">
        <v>12</v>
      </c>
      <c r="N252" s="670" t="s">
        <v>408</v>
      </c>
      <c r="O252" s="686" t="s">
        <v>4</v>
      </c>
      <c r="P252" s="8"/>
      <c r="Q252" s="8"/>
      <c r="R252" s="8"/>
    </row>
    <row r="253" spans="1:18" ht="32.25" customHeight="1" x14ac:dyDescent="0.3">
      <c r="A253" s="676"/>
      <c r="B253" s="653" t="s">
        <v>5</v>
      </c>
      <c r="C253" s="653" t="s">
        <v>6</v>
      </c>
      <c r="D253" s="653" t="s">
        <v>7</v>
      </c>
      <c r="E253" s="653" t="s">
        <v>8</v>
      </c>
      <c r="F253" s="672" t="s">
        <v>9</v>
      </c>
      <c r="G253" s="655" t="s">
        <v>5</v>
      </c>
      <c r="H253" s="673" t="s">
        <v>6</v>
      </c>
      <c r="I253" s="673" t="s">
        <v>7</v>
      </c>
      <c r="J253" s="673" t="s">
        <v>8</v>
      </c>
      <c r="K253" s="670" t="s">
        <v>9</v>
      </c>
      <c r="L253" s="682"/>
      <c r="M253" s="649"/>
      <c r="N253" s="671"/>
      <c r="O253" s="687"/>
      <c r="P253" s="8"/>
      <c r="Q253" s="8"/>
      <c r="R253" s="8"/>
    </row>
    <row r="254" spans="1:18" ht="27" customHeight="1" x14ac:dyDescent="0.3">
      <c r="A254" s="676"/>
      <c r="B254" s="654"/>
      <c r="C254" s="654"/>
      <c r="D254" s="654"/>
      <c r="E254" s="654"/>
      <c r="F254" s="652"/>
      <c r="G254" s="649"/>
      <c r="H254" s="674"/>
      <c r="I254" s="674"/>
      <c r="J254" s="674"/>
      <c r="K254" s="671"/>
      <c r="L254" s="682"/>
      <c r="M254" s="683"/>
      <c r="N254" s="685"/>
      <c r="O254" s="687"/>
      <c r="P254" s="8"/>
      <c r="Q254" s="8"/>
      <c r="R254" s="8"/>
    </row>
    <row r="255" spans="1:18" ht="18.75" customHeight="1" x14ac:dyDescent="0.3">
      <c r="A255" s="152" t="s">
        <v>10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73"/>
      <c r="L255" s="73"/>
      <c r="M255" s="44"/>
      <c r="N255" s="44"/>
      <c r="O255" s="44"/>
      <c r="P255" s="3"/>
      <c r="Q255" s="3"/>
      <c r="R255" s="3"/>
    </row>
    <row r="256" spans="1:18" ht="18.75" customHeight="1" x14ac:dyDescent="0.3">
      <c r="A256" s="398" t="s">
        <v>237</v>
      </c>
      <c r="B256" s="399">
        <f>SUM(B265,B305,B272,B279,B286,B293,B298)/7</f>
        <v>0</v>
      </c>
      <c r="C256" s="399">
        <f t="shared" ref="C256:K256" si="88">SUM(C265,C305,C272,C279,C286,C293,C298)/7</f>
        <v>0</v>
      </c>
      <c r="D256" s="399">
        <f t="shared" si="88"/>
        <v>36.785714285714285</v>
      </c>
      <c r="E256" s="399">
        <f t="shared" si="88"/>
        <v>63.214285714285715</v>
      </c>
      <c r="F256" s="399">
        <f t="shared" si="88"/>
        <v>100</v>
      </c>
      <c r="G256" s="399">
        <f t="shared" si="88"/>
        <v>0</v>
      </c>
      <c r="H256" s="399">
        <f t="shared" si="88"/>
        <v>0</v>
      </c>
      <c r="I256" s="399">
        <f>SUM(I265,I305,I272,I279,I286,I293,I298)/7</f>
        <v>36.785714285714285</v>
      </c>
      <c r="J256" s="399">
        <f t="shared" si="88"/>
        <v>0</v>
      </c>
      <c r="K256" s="399">
        <f t="shared" si="88"/>
        <v>36.785714285714285</v>
      </c>
      <c r="L256" s="388" t="s">
        <v>182</v>
      </c>
      <c r="M256" s="44"/>
      <c r="N256" s="44"/>
      <c r="O256" s="44"/>
      <c r="P256" s="28"/>
      <c r="Q256" s="28"/>
      <c r="R256" s="28"/>
    </row>
    <row r="257" spans="1:18" ht="18.75" customHeight="1" x14ac:dyDescent="0.3">
      <c r="A257" s="137" t="s">
        <v>385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44"/>
      <c r="N257" s="44"/>
      <c r="O257" s="44"/>
      <c r="P257" s="3"/>
      <c r="Q257" s="3"/>
      <c r="R257" s="3"/>
    </row>
    <row r="258" spans="1:18" ht="18.75" customHeight="1" x14ac:dyDescent="0.3">
      <c r="A258" s="530" t="s">
        <v>386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4"/>
      <c r="N258" s="44"/>
      <c r="O258" s="44"/>
      <c r="P258" s="3"/>
      <c r="Q258" s="3"/>
      <c r="R258" s="3"/>
    </row>
    <row r="259" spans="1:18" ht="18.75" customHeight="1" x14ac:dyDescent="0.3">
      <c r="A259" s="584" t="s">
        <v>393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4"/>
      <c r="N259" s="44"/>
      <c r="O259" s="44"/>
      <c r="P259" s="3"/>
      <c r="Q259" s="3"/>
      <c r="R259" s="3"/>
    </row>
    <row r="260" spans="1:18" ht="18.75" customHeight="1" x14ac:dyDescent="0.3">
      <c r="A260" s="54" t="s">
        <v>264</v>
      </c>
      <c r="B260" s="49"/>
      <c r="C260" s="49"/>
      <c r="D260" s="49">
        <v>10</v>
      </c>
      <c r="E260" s="49"/>
      <c r="F260" s="80">
        <f>SUM(B260:E260)</f>
        <v>10</v>
      </c>
      <c r="G260" s="49"/>
      <c r="H260" s="49"/>
      <c r="I260" s="49">
        <v>10</v>
      </c>
      <c r="J260" s="49"/>
      <c r="K260" s="80">
        <f>SUM(G260:J260)</f>
        <v>10</v>
      </c>
      <c r="L260" s="49"/>
      <c r="M260" s="44"/>
      <c r="N260" s="44"/>
      <c r="O260" s="44"/>
      <c r="P260" s="3"/>
      <c r="Q260" s="3"/>
      <c r="R260" s="3"/>
    </row>
    <row r="261" spans="1:18" ht="18.75" customHeight="1" x14ac:dyDescent="0.3">
      <c r="A261" s="54" t="s">
        <v>28</v>
      </c>
      <c r="B261" s="49"/>
      <c r="C261" s="49"/>
      <c r="D261" s="49">
        <v>20</v>
      </c>
      <c r="E261" s="49">
        <v>30</v>
      </c>
      <c r="F261" s="80">
        <f t="shared" ref="F261:F264" si="89">SUM(B261:E261)</f>
        <v>50</v>
      </c>
      <c r="G261" s="49"/>
      <c r="H261" s="49"/>
      <c r="I261" s="49">
        <v>20</v>
      </c>
      <c r="J261" s="49"/>
      <c r="K261" s="80">
        <f t="shared" ref="K261:K264" si="90">SUM(G261:J261)</f>
        <v>20</v>
      </c>
      <c r="L261" s="49"/>
      <c r="M261" s="44"/>
      <c r="N261" s="44"/>
      <c r="O261" s="44"/>
      <c r="P261" s="3"/>
      <c r="Q261" s="3"/>
      <c r="R261" s="3"/>
    </row>
    <row r="262" spans="1:18" ht="18.75" customHeight="1" x14ac:dyDescent="0.3">
      <c r="A262" s="35" t="s">
        <v>279</v>
      </c>
      <c r="B262" s="49"/>
      <c r="C262" s="49"/>
      <c r="D262" s="49"/>
      <c r="E262" s="49">
        <v>10</v>
      </c>
      <c r="F262" s="80">
        <f t="shared" si="89"/>
        <v>10</v>
      </c>
      <c r="G262" s="49"/>
      <c r="H262" s="49"/>
      <c r="I262" s="49"/>
      <c r="J262" s="49"/>
      <c r="K262" s="80">
        <f t="shared" si="90"/>
        <v>0</v>
      </c>
      <c r="L262" s="49"/>
      <c r="M262" s="44"/>
      <c r="N262" s="44"/>
      <c r="O262" s="44"/>
      <c r="P262" s="3"/>
      <c r="Q262" s="3"/>
      <c r="R262" s="3"/>
    </row>
    <row r="263" spans="1:18" ht="18.75" customHeight="1" x14ac:dyDescent="0.3">
      <c r="A263" s="54" t="s">
        <v>280</v>
      </c>
      <c r="B263" s="49"/>
      <c r="C263" s="49"/>
      <c r="D263" s="49"/>
      <c r="E263" s="49">
        <v>10</v>
      </c>
      <c r="F263" s="80">
        <f t="shared" si="89"/>
        <v>10</v>
      </c>
      <c r="G263" s="49"/>
      <c r="H263" s="49"/>
      <c r="I263" s="49"/>
      <c r="J263" s="49"/>
      <c r="K263" s="80">
        <f t="shared" si="90"/>
        <v>0</v>
      </c>
      <c r="L263" s="49"/>
      <c r="M263" s="44"/>
      <c r="N263" s="44"/>
      <c r="O263" s="44"/>
      <c r="P263" s="3"/>
      <c r="Q263" s="3"/>
      <c r="R263" s="3"/>
    </row>
    <row r="264" spans="1:18" ht="18.75" customHeight="1" x14ac:dyDescent="0.3">
      <c r="A264" s="54" t="s">
        <v>281</v>
      </c>
      <c r="B264" s="49"/>
      <c r="C264" s="49"/>
      <c r="D264" s="49"/>
      <c r="E264" s="49">
        <v>20</v>
      </c>
      <c r="F264" s="80">
        <f t="shared" si="89"/>
        <v>20</v>
      </c>
      <c r="G264" s="49"/>
      <c r="H264" s="49"/>
      <c r="I264" s="49"/>
      <c r="J264" s="49"/>
      <c r="K264" s="80">
        <f t="shared" si="90"/>
        <v>0</v>
      </c>
      <c r="L264" s="49"/>
      <c r="M264" s="44"/>
      <c r="N264" s="44"/>
      <c r="O264" s="44"/>
      <c r="P264" s="3"/>
      <c r="Q264" s="3"/>
      <c r="R264" s="3"/>
    </row>
    <row r="265" spans="1:18" ht="18.75" customHeight="1" x14ac:dyDescent="0.3">
      <c r="A265" s="393" t="s">
        <v>11</v>
      </c>
      <c r="B265" s="394">
        <f>SUM(B260:B264)</f>
        <v>0</v>
      </c>
      <c r="C265" s="394">
        <f t="shared" ref="C265:K265" si="91">SUM(C260:C264)</f>
        <v>0</v>
      </c>
      <c r="D265" s="394">
        <f t="shared" si="91"/>
        <v>30</v>
      </c>
      <c r="E265" s="394">
        <f t="shared" si="91"/>
        <v>70</v>
      </c>
      <c r="F265" s="394">
        <f t="shared" si="91"/>
        <v>100</v>
      </c>
      <c r="G265" s="394">
        <f t="shared" si="91"/>
        <v>0</v>
      </c>
      <c r="H265" s="394">
        <f t="shared" si="91"/>
        <v>0</v>
      </c>
      <c r="I265" s="394">
        <f t="shared" si="91"/>
        <v>30</v>
      </c>
      <c r="J265" s="394">
        <f t="shared" si="91"/>
        <v>0</v>
      </c>
      <c r="K265" s="394">
        <f t="shared" si="91"/>
        <v>30</v>
      </c>
      <c r="L265" s="395" t="s">
        <v>182</v>
      </c>
      <c r="M265" s="43"/>
      <c r="N265" s="43"/>
      <c r="O265" s="43"/>
      <c r="P265" s="3"/>
      <c r="Q265" s="3"/>
      <c r="R265" s="3"/>
    </row>
    <row r="266" spans="1:18" ht="18.75" customHeight="1" x14ac:dyDescent="0.3">
      <c r="A266" s="34" t="s">
        <v>394</v>
      </c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48"/>
      <c r="M266" s="44"/>
      <c r="N266" s="44"/>
      <c r="O266" s="44"/>
      <c r="P266" s="3"/>
      <c r="Q266" s="3"/>
      <c r="R266" s="3"/>
    </row>
    <row r="267" spans="1:18" ht="18.75" customHeight="1" x14ac:dyDescent="0.3">
      <c r="A267" s="54" t="s">
        <v>264</v>
      </c>
      <c r="B267" s="616"/>
      <c r="C267" s="616"/>
      <c r="D267" s="616">
        <v>30</v>
      </c>
      <c r="E267" s="616"/>
      <c r="F267" s="80">
        <f>SUM(B267:E267)</f>
        <v>30</v>
      </c>
      <c r="G267" s="617"/>
      <c r="H267" s="617"/>
      <c r="I267" s="617">
        <v>30</v>
      </c>
      <c r="J267" s="49"/>
      <c r="K267" s="80">
        <f>SUM(G267:J267)</f>
        <v>30</v>
      </c>
      <c r="L267" s="49"/>
      <c r="M267" s="44"/>
      <c r="N267" s="44"/>
      <c r="O267" s="44"/>
      <c r="P267" s="3"/>
      <c r="Q267" s="3"/>
      <c r="R267" s="3"/>
    </row>
    <row r="268" spans="1:18" ht="18.75" customHeight="1" x14ac:dyDescent="0.3">
      <c r="A268" s="54" t="s">
        <v>28</v>
      </c>
      <c r="B268" s="616"/>
      <c r="C268" s="616"/>
      <c r="D268" s="616">
        <v>15</v>
      </c>
      <c r="E268" s="616">
        <v>25</v>
      </c>
      <c r="F268" s="80">
        <f t="shared" ref="F268:F271" si="92">SUM(B268:E268)</f>
        <v>40</v>
      </c>
      <c r="G268" s="617"/>
      <c r="H268" s="617"/>
      <c r="I268" s="617">
        <v>15</v>
      </c>
      <c r="J268" s="49"/>
      <c r="K268" s="80">
        <f t="shared" ref="K268:K271" si="93">SUM(G268:J268)</f>
        <v>15</v>
      </c>
      <c r="L268" s="49"/>
      <c r="M268" s="44"/>
      <c r="N268" s="44"/>
      <c r="O268" s="44"/>
      <c r="P268" s="3"/>
      <c r="Q268" s="3"/>
      <c r="R268" s="3"/>
    </row>
    <row r="269" spans="1:18" ht="18.75" customHeight="1" x14ac:dyDescent="0.3">
      <c r="A269" s="35" t="s">
        <v>279</v>
      </c>
      <c r="B269" s="616"/>
      <c r="C269" s="616"/>
      <c r="D269" s="616"/>
      <c r="E269" s="616">
        <v>10</v>
      </c>
      <c r="F269" s="80">
        <f t="shared" si="92"/>
        <v>10</v>
      </c>
      <c r="G269" s="617"/>
      <c r="H269" s="617"/>
      <c r="I269" s="617"/>
      <c r="J269" s="49"/>
      <c r="K269" s="80">
        <f t="shared" si="93"/>
        <v>0</v>
      </c>
      <c r="L269" s="49"/>
      <c r="M269" s="44"/>
      <c r="N269" s="44"/>
      <c r="O269" s="44"/>
      <c r="P269" s="3"/>
      <c r="Q269" s="3"/>
      <c r="R269" s="3"/>
    </row>
    <row r="270" spans="1:18" ht="18.75" customHeight="1" x14ac:dyDescent="0.3">
      <c r="A270" s="54" t="s">
        <v>280</v>
      </c>
      <c r="B270" s="616"/>
      <c r="C270" s="616"/>
      <c r="D270" s="616"/>
      <c r="E270" s="616">
        <v>10</v>
      </c>
      <c r="F270" s="80">
        <f t="shared" si="92"/>
        <v>10</v>
      </c>
      <c r="G270" s="617"/>
      <c r="H270" s="617"/>
      <c r="I270" s="617"/>
      <c r="J270" s="49"/>
      <c r="K270" s="80">
        <f t="shared" si="93"/>
        <v>0</v>
      </c>
      <c r="L270" s="49"/>
      <c r="M270" s="44"/>
      <c r="N270" s="44"/>
      <c r="O270" s="44"/>
      <c r="P270" s="3"/>
      <c r="Q270" s="3"/>
      <c r="R270" s="3"/>
    </row>
    <row r="271" spans="1:18" ht="18.75" customHeight="1" x14ac:dyDescent="0.3">
      <c r="A271" s="54" t="s">
        <v>281</v>
      </c>
      <c r="B271" s="616"/>
      <c r="C271" s="616"/>
      <c r="D271" s="616"/>
      <c r="E271" s="616">
        <v>10</v>
      </c>
      <c r="F271" s="80">
        <f t="shared" si="92"/>
        <v>10</v>
      </c>
      <c r="G271" s="617"/>
      <c r="H271" s="617"/>
      <c r="I271" s="617"/>
      <c r="J271" s="49"/>
      <c r="K271" s="80">
        <f t="shared" si="93"/>
        <v>0</v>
      </c>
      <c r="L271" s="49"/>
      <c r="M271" s="44"/>
      <c r="N271" s="44"/>
      <c r="O271" s="44"/>
      <c r="P271" s="3"/>
      <c r="Q271" s="3"/>
      <c r="R271" s="3"/>
    </row>
    <row r="272" spans="1:18" ht="18.75" customHeight="1" x14ac:dyDescent="0.3">
      <c r="A272" s="587" t="s">
        <v>11</v>
      </c>
      <c r="B272" s="109">
        <f>SUM(B267:B271)</f>
        <v>0</v>
      </c>
      <c r="C272" s="109">
        <f t="shared" ref="C272:K272" si="94">SUM(C267:C271)</f>
        <v>0</v>
      </c>
      <c r="D272" s="109">
        <f t="shared" si="94"/>
        <v>45</v>
      </c>
      <c r="E272" s="109">
        <f t="shared" si="94"/>
        <v>55</v>
      </c>
      <c r="F272" s="109">
        <f t="shared" si="94"/>
        <v>100</v>
      </c>
      <c r="G272" s="109">
        <f t="shared" si="94"/>
        <v>0</v>
      </c>
      <c r="H272" s="109">
        <f t="shared" si="94"/>
        <v>0</v>
      </c>
      <c r="I272" s="109">
        <f t="shared" si="94"/>
        <v>45</v>
      </c>
      <c r="J272" s="109">
        <f t="shared" si="94"/>
        <v>0</v>
      </c>
      <c r="K272" s="109">
        <f t="shared" si="94"/>
        <v>45</v>
      </c>
      <c r="L272" s="588" t="s">
        <v>182</v>
      </c>
      <c r="M272" s="43"/>
      <c r="N272" s="43"/>
      <c r="O272" s="43"/>
      <c r="P272" s="3"/>
      <c r="Q272" s="3"/>
      <c r="R272" s="3"/>
    </row>
    <row r="273" spans="1:18" ht="18.75" customHeight="1" x14ac:dyDescent="0.3">
      <c r="A273" s="34" t="s">
        <v>395</v>
      </c>
      <c r="B273" s="585"/>
      <c r="C273" s="585"/>
      <c r="D273" s="585"/>
      <c r="E273" s="585"/>
      <c r="F273" s="153"/>
      <c r="G273" s="153"/>
      <c r="H273" s="153"/>
      <c r="I273" s="153"/>
      <c r="J273" s="153"/>
      <c r="K273" s="153"/>
      <c r="L273" s="148"/>
      <c r="M273" s="44"/>
      <c r="N273" s="44"/>
      <c r="O273" s="44"/>
      <c r="P273" s="3"/>
      <c r="Q273" s="3"/>
      <c r="R273" s="3"/>
    </row>
    <row r="274" spans="1:18" ht="18.75" customHeight="1" x14ac:dyDescent="0.3">
      <c r="A274" s="54" t="s">
        <v>264</v>
      </c>
      <c r="B274" s="46"/>
      <c r="C274" s="46"/>
      <c r="D274" s="46">
        <v>10</v>
      </c>
      <c r="E274" s="46"/>
      <c r="F274" s="80">
        <f>SUM(B274:E274)</f>
        <v>10</v>
      </c>
      <c r="G274" s="49"/>
      <c r="H274" s="49"/>
      <c r="I274" s="49">
        <v>10</v>
      </c>
      <c r="J274" s="49"/>
      <c r="K274" s="80">
        <f>SUM(G274:J274)</f>
        <v>10</v>
      </c>
      <c r="L274" s="49"/>
      <c r="M274" s="44"/>
      <c r="N274" s="44"/>
      <c r="O274" s="44"/>
      <c r="P274" s="3"/>
      <c r="Q274" s="3"/>
      <c r="R274" s="3"/>
    </row>
    <row r="275" spans="1:18" ht="18.75" customHeight="1" x14ac:dyDescent="0.3">
      <c r="A275" s="54" t="s">
        <v>28</v>
      </c>
      <c r="B275" s="46"/>
      <c r="C275" s="46"/>
      <c r="D275" s="46">
        <v>10</v>
      </c>
      <c r="E275" s="46">
        <v>35</v>
      </c>
      <c r="F275" s="80">
        <f t="shared" ref="F275:F278" si="95">SUM(B275:E275)</f>
        <v>45</v>
      </c>
      <c r="G275" s="49"/>
      <c r="H275" s="49"/>
      <c r="I275" s="49">
        <v>10</v>
      </c>
      <c r="J275" s="49"/>
      <c r="K275" s="80">
        <f t="shared" ref="K275:K278" si="96">SUM(G275:J275)</f>
        <v>10</v>
      </c>
      <c r="L275" s="49"/>
      <c r="M275" s="44"/>
      <c r="N275" s="44"/>
      <c r="O275" s="44"/>
      <c r="P275" s="3"/>
      <c r="Q275" s="3"/>
      <c r="R275" s="3"/>
    </row>
    <row r="276" spans="1:18" ht="18.75" customHeight="1" x14ac:dyDescent="0.3">
      <c r="A276" s="35" t="s">
        <v>279</v>
      </c>
      <c r="B276" s="46"/>
      <c r="C276" s="46"/>
      <c r="D276" s="46"/>
      <c r="E276" s="46">
        <v>10</v>
      </c>
      <c r="F276" s="80">
        <f t="shared" si="95"/>
        <v>10</v>
      </c>
      <c r="G276" s="49"/>
      <c r="H276" s="49"/>
      <c r="I276" s="49"/>
      <c r="J276" s="49"/>
      <c r="K276" s="80">
        <f t="shared" si="96"/>
        <v>0</v>
      </c>
      <c r="L276" s="49"/>
      <c r="M276" s="44"/>
      <c r="N276" s="44"/>
      <c r="O276" s="44"/>
      <c r="P276" s="3"/>
      <c r="Q276" s="3"/>
      <c r="R276" s="3"/>
    </row>
    <row r="277" spans="1:18" ht="18.75" customHeight="1" x14ac:dyDescent="0.3">
      <c r="A277" s="54" t="s">
        <v>280</v>
      </c>
      <c r="B277" s="46"/>
      <c r="C277" s="46"/>
      <c r="D277" s="46"/>
      <c r="E277" s="46">
        <v>10</v>
      </c>
      <c r="F277" s="80">
        <f t="shared" si="95"/>
        <v>10</v>
      </c>
      <c r="G277" s="49"/>
      <c r="H277" s="49"/>
      <c r="I277" s="49"/>
      <c r="J277" s="49"/>
      <c r="K277" s="80">
        <f t="shared" si="96"/>
        <v>0</v>
      </c>
      <c r="L277" s="49"/>
      <c r="M277" s="44"/>
      <c r="N277" s="44"/>
      <c r="O277" s="44"/>
      <c r="P277" s="3"/>
      <c r="Q277" s="3"/>
      <c r="R277" s="3"/>
    </row>
    <row r="278" spans="1:18" ht="18.75" customHeight="1" x14ac:dyDescent="0.3">
      <c r="A278" s="54" t="s">
        <v>281</v>
      </c>
      <c r="B278" s="46"/>
      <c r="C278" s="46"/>
      <c r="D278" s="46"/>
      <c r="E278" s="46">
        <v>25</v>
      </c>
      <c r="F278" s="80">
        <f t="shared" si="95"/>
        <v>25</v>
      </c>
      <c r="G278" s="49"/>
      <c r="H278" s="49"/>
      <c r="I278" s="49"/>
      <c r="J278" s="49"/>
      <c r="K278" s="80">
        <f t="shared" si="96"/>
        <v>0</v>
      </c>
      <c r="L278" s="49"/>
      <c r="M278" s="44"/>
      <c r="N278" s="44"/>
      <c r="O278" s="44"/>
      <c r="P278" s="3"/>
      <c r="Q278" s="3"/>
      <c r="R278" s="3"/>
    </row>
    <row r="279" spans="1:18" ht="18.75" customHeight="1" x14ac:dyDescent="0.3">
      <c r="A279" s="393" t="s">
        <v>11</v>
      </c>
      <c r="B279" s="394">
        <f>SUM(B274:B278)</f>
        <v>0</v>
      </c>
      <c r="C279" s="394">
        <f t="shared" ref="C279:K279" si="97">SUM(C274:C278)</f>
        <v>0</v>
      </c>
      <c r="D279" s="394">
        <f t="shared" si="97"/>
        <v>20</v>
      </c>
      <c r="E279" s="394">
        <f t="shared" si="97"/>
        <v>80</v>
      </c>
      <c r="F279" s="394">
        <f t="shared" si="97"/>
        <v>100</v>
      </c>
      <c r="G279" s="394">
        <f t="shared" si="97"/>
        <v>0</v>
      </c>
      <c r="H279" s="394">
        <f t="shared" si="97"/>
        <v>0</v>
      </c>
      <c r="I279" s="394">
        <f t="shared" si="97"/>
        <v>20</v>
      </c>
      <c r="J279" s="394">
        <f t="shared" si="97"/>
        <v>0</v>
      </c>
      <c r="K279" s="394">
        <f t="shared" si="97"/>
        <v>20</v>
      </c>
      <c r="L279" s="395" t="s">
        <v>182</v>
      </c>
      <c r="M279" s="43"/>
      <c r="N279" s="43"/>
      <c r="O279" s="43"/>
      <c r="P279" s="3"/>
      <c r="Q279" s="3"/>
      <c r="R279" s="3"/>
    </row>
    <row r="280" spans="1:18" ht="18.75" customHeight="1" x14ac:dyDescent="0.3">
      <c r="A280" s="35" t="s">
        <v>396</v>
      </c>
      <c r="B280" s="586"/>
      <c r="C280" s="586"/>
      <c r="D280" s="586"/>
      <c r="E280" s="586"/>
      <c r="F280" s="586"/>
      <c r="G280" s="586"/>
      <c r="H280" s="586"/>
      <c r="I280" s="586"/>
      <c r="J280" s="153"/>
      <c r="K280" s="153"/>
      <c r="L280" s="148"/>
      <c r="M280" s="44"/>
      <c r="N280" s="44"/>
      <c r="O280" s="44"/>
      <c r="P280" s="3"/>
      <c r="Q280" s="3"/>
      <c r="R280" s="3"/>
    </row>
    <row r="281" spans="1:18" ht="18.75" customHeight="1" x14ac:dyDescent="0.3">
      <c r="A281" s="54" t="s">
        <v>264</v>
      </c>
      <c r="B281" s="46"/>
      <c r="C281" s="46"/>
      <c r="D281" s="46">
        <v>10</v>
      </c>
      <c r="E281" s="46"/>
      <c r="F281" s="46">
        <f>SUM(B281:E281)</f>
        <v>10</v>
      </c>
      <c r="G281" s="46"/>
      <c r="H281" s="46"/>
      <c r="I281" s="46">
        <v>10</v>
      </c>
      <c r="J281" s="49"/>
      <c r="K281" s="80">
        <f>SUM(G281:J281)</f>
        <v>10</v>
      </c>
      <c r="L281" s="49"/>
      <c r="M281" s="44"/>
      <c r="N281" s="44"/>
      <c r="O281" s="44"/>
      <c r="P281" s="3"/>
      <c r="Q281" s="3"/>
      <c r="R281" s="3"/>
    </row>
    <row r="282" spans="1:18" ht="18.75" customHeight="1" x14ac:dyDescent="0.3">
      <c r="A282" s="54" t="s">
        <v>28</v>
      </c>
      <c r="B282" s="46"/>
      <c r="C282" s="46"/>
      <c r="D282" s="46">
        <v>10</v>
      </c>
      <c r="E282" s="46">
        <v>35</v>
      </c>
      <c r="F282" s="46">
        <f t="shared" ref="F282:F285" si="98">SUM(B282:E282)</f>
        <v>45</v>
      </c>
      <c r="G282" s="46"/>
      <c r="H282" s="46"/>
      <c r="I282" s="46">
        <v>10</v>
      </c>
      <c r="J282" s="49"/>
      <c r="K282" s="80">
        <f t="shared" ref="K282:K285" si="99">SUM(G282:J282)</f>
        <v>10</v>
      </c>
      <c r="L282" s="49"/>
      <c r="M282" s="44"/>
      <c r="N282" s="44"/>
      <c r="O282" s="44"/>
      <c r="P282" s="3"/>
      <c r="Q282" s="3"/>
      <c r="R282" s="3"/>
    </row>
    <row r="283" spans="1:18" ht="18.75" customHeight="1" x14ac:dyDescent="0.3">
      <c r="A283" s="35" t="s">
        <v>279</v>
      </c>
      <c r="B283" s="46"/>
      <c r="C283" s="46"/>
      <c r="D283" s="46"/>
      <c r="E283" s="46">
        <v>10</v>
      </c>
      <c r="F283" s="46">
        <f t="shared" si="98"/>
        <v>10</v>
      </c>
      <c r="G283" s="46"/>
      <c r="H283" s="46"/>
      <c r="I283" s="46"/>
      <c r="J283" s="49"/>
      <c r="K283" s="80">
        <f t="shared" si="99"/>
        <v>0</v>
      </c>
      <c r="L283" s="49"/>
      <c r="M283" s="44"/>
      <c r="N283" s="44"/>
      <c r="O283" s="44"/>
      <c r="P283" s="3"/>
      <c r="Q283" s="3"/>
      <c r="R283" s="3"/>
    </row>
    <row r="284" spans="1:18" ht="18.75" customHeight="1" x14ac:dyDescent="0.3">
      <c r="A284" s="54" t="s">
        <v>280</v>
      </c>
      <c r="B284" s="46"/>
      <c r="C284" s="46"/>
      <c r="D284" s="46"/>
      <c r="E284" s="46">
        <v>10</v>
      </c>
      <c r="F284" s="46">
        <f t="shared" si="98"/>
        <v>10</v>
      </c>
      <c r="G284" s="46"/>
      <c r="H284" s="46"/>
      <c r="I284" s="46"/>
      <c r="J284" s="49"/>
      <c r="K284" s="80">
        <f t="shared" si="99"/>
        <v>0</v>
      </c>
      <c r="L284" s="49"/>
      <c r="M284" s="44"/>
      <c r="N284" s="44"/>
      <c r="O284" s="44"/>
      <c r="P284" s="3"/>
      <c r="Q284" s="3"/>
      <c r="R284" s="3"/>
    </row>
    <row r="285" spans="1:18" ht="18.75" customHeight="1" x14ac:dyDescent="0.3">
      <c r="A285" s="54" t="s">
        <v>281</v>
      </c>
      <c r="B285" s="46"/>
      <c r="C285" s="46"/>
      <c r="D285" s="46"/>
      <c r="E285" s="46">
        <v>25</v>
      </c>
      <c r="F285" s="46">
        <f t="shared" si="98"/>
        <v>25</v>
      </c>
      <c r="G285" s="46"/>
      <c r="H285" s="46"/>
      <c r="I285" s="46"/>
      <c r="J285" s="49"/>
      <c r="K285" s="80">
        <f t="shared" si="99"/>
        <v>0</v>
      </c>
      <c r="L285" s="49"/>
      <c r="M285" s="44"/>
      <c r="N285" s="44"/>
      <c r="O285" s="44"/>
      <c r="P285" s="3"/>
      <c r="Q285" s="3"/>
      <c r="R285" s="3"/>
    </row>
    <row r="286" spans="1:18" ht="18.75" customHeight="1" x14ac:dyDescent="0.3">
      <c r="A286" s="393" t="s">
        <v>11</v>
      </c>
      <c r="B286" s="394">
        <f>SUM(B281:B285)</f>
        <v>0</v>
      </c>
      <c r="C286" s="394">
        <f t="shared" ref="C286:K286" si="100">SUM(C281:C285)</f>
        <v>0</v>
      </c>
      <c r="D286" s="394">
        <f t="shared" si="100"/>
        <v>20</v>
      </c>
      <c r="E286" s="394">
        <f t="shared" si="100"/>
        <v>80</v>
      </c>
      <c r="F286" s="394">
        <f t="shared" si="100"/>
        <v>100</v>
      </c>
      <c r="G286" s="394">
        <f t="shared" si="100"/>
        <v>0</v>
      </c>
      <c r="H286" s="394">
        <f t="shared" si="100"/>
        <v>0</v>
      </c>
      <c r="I286" s="394">
        <f t="shared" si="100"/>
        <v>20</v>
      </c>
      <c r="J286" s="394">
        <f t="shared" si="100"/>
        <v>0</v>
      </c>
      <c r="K286" s="394">
        <f t="shared" si="100"/>
        <v>20</v>
      </c>
      <c r="L286" s="395" t="s">
        <v>182</v>
      </c>
      <c r="M286" s="43"/>
      <c r="N286" s="43"/>
      <c r="O286" s="43"/>
      <c r="P286" s="3"/>
      <c r="Q286" s="3"/>
      <c r="R286" s="3"/>
    </row>
    <row r="287" spans="1:18" ht="18.75" customHeight="1" x14ac:dyDescent="0.3">
      <c r="A287" s="34" t="s">
        <v>397</v>
      </c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48"/>
      <c r="M287" s="44"/>
      <c r="N287" s="44"/>
      <c r="O287" s="44"/>
      <c r="P287" s="3"/>
      <c r="Q287" s="3"/>
      <c r="R287" s="3"/>
    </row>
    <row r="288" spans="1:18" ht="18.75" customHeight="1" x14ac:dyDescent="0.3">
      <c r="A288" s="54" t="s">
        <v>264</v>
      </c>
      <c r="B288" s="46"/>
      <c r="C288" s="46"/>
      <c r="D288" s="46">
        <v>10</v>
      </c>
      <c r="E288" s="46"/>
      <c r="F288" s="530">
        <f>SUM(B288:E288)</f>
        <v>10</v>
      </c>
      <c r="G288" s="46"/>
      <c r="H288" s="46"/>
      <c r="I288" s="46">
        <v>10</v>
      </c>
      <c r="J288" s="49"/>
      <c r="K288" s="80">
        <f>SUM(G288:J288)</f>
        <v>10</v>
      </c>
      <c r="L288" s="49"/>
      <c r="M288" s="44"/>
      <c r="N288" s="44"/>
      <c r="O288" s="44"/>
      <c r="P288" s="3"/>
      <c r="Q288" s="3"/>
      <c r="R288" s="3"/>
    </row>
    <row r="289" spans="1:18" ht="18.75" customHeight="1" x14ac:dyDescent="0.3">
      <c r="A289" s="54" t="s">
        <v>28</v>
      </c>
      <c r="B289" s="46"/>
      <c r="C289" s="46"/>
      <c r="D289" s="46">
        <v>10</v>
      </c>
      <c r="E289" s="46">
        <v>35</v>
      </c>
      <c r="F289" s="530">
        <f t="shared" ref="F289:F292" si="101">SUM(B289:E289)</f>
        <v>45</v>
      </c>
      <c r="G289" s="46"/>
      <c r="H289" s="46"/>
      <c r="I289" s="46">
        <v>10</v>
      </c>
      <c r="J289" s="49"/>
      <c r="K289" s="80">
        <f t="shared" ref="K289:K292" si="102">SUM(G289:J289)</f>
        <v>10</v>
      </c>
      <c r="L289" s="49"/>
      <c r="M289" s="44"/>
      <c r="N289" s="44"/>
      <c r="O289" s="44"/>
      <c r="P289" s="3"/>
      <c r="Q289" s="3"/>
      <c r="R289" s="3"/>
    </row>
    <row r="290" spans="1:18" ht="18.75" customHeight="1" x14ac:dyDescent="0.3">
      <c r="A290" s="35" t="s">
        <v>279</v>
      </c>
      <c r="B290" s="46"/>
      <c r="C290" s="46"/>
      <c r="D290" s="46"/>
      <c r="E290" s="46">
        <v>10</v>
      </c>
      <c r="F290" s="530">
        <f t="shared" si="101"/>
        <v>10</v>
      </c>
      <c r="G290" s="46"/>
      <c r="H290" s="46"/>
      <c r="I290" s="46"/>
      <c r="J290" s="49"/>
      <c r="K290" s="80">
        <f t="shared" si="102"/>
        <v>0</v>
      </c>
      <c r="L290" s="49"/>
      <c r="M290" s="44"/>
      <c r="N290" s="44"/>
      <c r="O290" s="44"/>
      <c r="P290" s="3"/>
      <c r="Q290" s="3"/>
      <c r="R290" s="3"/>
    </row>
    <row r="291" spans="1:18" ht="18.75" customHeight="1" x14ac:dyDescent="0.3">
      <c r="A291" s="54" t="s">
        <v>280</v>
      </c>
      <c r="B291" s="46"/>
      <c r="C291" s="46"/>
      <c r="D291" s="46"/>
      <c r="E291" s="46">
        <v>10</v>
      </c>
      <c r="F291" s="530">
        <f t="shared" si="101"/>
        <v>10</v>
      </c>
      <c r="G291" s="46"/>
      <c r="H291" s="46"/>
      <c r="I291" s="46"/>
      <c r="J291" s="49"/>
      <c r="K291" s="80">
        <f t="shared" si="102"/>
        <v>0</v>
      </c>
      <c r="L291" s="49"/>
      <c r="M291" s="44"/>
      <c r="N291" s="44"/>
      <c r="O291" s="44"/>
      <c r="P291" s="3"/>
      <c r="Q291" s="3"/>
      <c r="R291" s="3"/>
    </row>
    <row r="292" spans="1:18" ht="18.75" customHeight="1" x14ac:dyDescent="0.3">
      <c r="A292" s="54" t="s">
        <v>281</v>
      </c>
      <c r="B292" s="46"/>
      <c r="C292" s="46"/>
      <c r="D292" s="46"/>
      <c r="E292" s="46">
        <v>25</v>
      </c>
      <c r="F292" s="530">
        <f t="shared" si="101"/>
        <v>25</v>
      </c>
      <c r="G292" s="46"/>
      <c r="H292" s="46"/>
      <c r="I292" s="46"/>
      <c r="J292" s="49"/>
      <c r="K292" s="80">
        <f t="shared" si="102"/>
        <v>0</v>
      </c>
      <c r="L292" s="49"/>
      <c r="M292" s="44"/>
      <c r="N292" s="44"/>
      <c r="O292" s="44"/>
      <c r="P292" s="3"/>
      <c r="Q292" s="3"/>
      <c r="R292" s="3"/>
    </row>
    <row r="293" spans="1:18" ht="18.75" customHeight="1" x14ac:dyDescent="0.3">
      <c r="A293" s="393" t="s">
        <v>11</v>
      </c>
      <c r="B293" s="394">
        <f>SUM(B288:B292)</f>
        <v>0</v>
      </c>
      <c r="C293" s="394">
        <f t="shared" ref="C293:K293" si="103">SUM(C288:C292)</f>
        <v>0</v>
      </c>
      <c r="D293" s="394">
        <f t="shared" si="103"/>
        <v>20</v>
      </c>
      <c r="E293" s="394">
        <f t="shared" si="103"/>
        <v>80</v>
      </c>
      <c r="F293" s="394">
        <f t="shared" si="103"/>
        <v>100</v>
      </c>
      <c r="G293" s="394">
        <f t="shared" si="103"/>
        <v>0</v>
      </c>
      <c r="H293" s="394">
        <f t="shared" si="103"/>
        <v>0</v>
      </c>
      <c r="I293" s="394">
        <f t="shared" si="103"/>
        <v>20</v>
      </c>
      <c r="J293" s="394">
        <f t="shared" si="103"/>
        <v>0</v>
      </c>
      <c r="K293" s="394">
        <f t="shared" si="103"/>
        <v>20</v>
      </c>
      <c r="L293" s="395" t="s">
        <v>182</v>
      </c>
      <c r="M293" s="71"/>
      <c r="N293" s="71"/>
      <c r="O293" s="71"/>
      <c r="P293" s="3"/>
      <c r="Q293" s="3"/>
      <c r="R293" s="3"/>
    </row>
    <row r="294" spans="1:18" ht="18.75" customHeight="1" x14ac:dyDescent="0.3">
      <c r="A294" s="477" t="s">
        <v>273</v>
      </c>
      <c r="B294" s="521"/>
      <c r="C294" s="521"/>
      <c r="D294" s="521"/>
      <c r="E294" s="521"/>
      <c r="F294" s="521"/>
      <c r="G294" s="521"/>
      <c r="H294" s="521"/>
      <c r="I294" s="521"/>
      <c r="J294" s="521"/>
      <c r="K294" s="521"/>
      <c r="L294" s="43"/>
      <c r="M294" s="43"/>
      <c r="N294" s="787" t="s">
        <v>318</v>
      </c>
      <c r="O294" s="43"/>
      <c r="P294" s="3"/>
      <c r="Q294" s="3"/>
      <c r="R294" s="3"/>
    </row>
    <row r="295" spans="1:18" ht="18.75" customHeight="1" x14ac:dyDescent="0.3">
      <c r="A295" s="46" t="s">
        <v>459</v>
      </c>
      <c r="B295" s="46"/>
      <c r="C295" s="46"/>
      <c r="D295" s="46">
        <v>100</v>
      </c>
      <c r="E295" s="46"/>
      <c r="F295" s="530">
        <f>SUM(B295:E295)</f>
        <v>100</v>
      </c>
      <c r="G295" s="46"/>
      <c r="H295" s="46"/>
      <c r="I295" s="46">
        <v>100</v>
      </c>
      <c r="J295" s="46"/>
      <c r="K295" s="530">
        <f>SUM(G295:J295)</f>
        <v>100</v>
      </c>
      <c r="L295" s="44"/>
      <c r="M295" s="44"/>
      <c r="N295" s="151" t="s">
        <v>460</v>
      </c>
      <c r="O295" s="44"/>
      <c r="P295" s="3"/>
      <c r="Q295" s="3"/>
      <c r="R295" s="3"/>
    </row>
    <row r="296" spans="1:18" ht="18.75" customHeight="1" x14ac:dyDescent="0.3">
      <c r="A296" s="46" t="s">
        <v>461</v>
      </c>
      <c r="B296" s="46"/>
      <c r="C296" s="46"/>
      <c r="D296" s="46"/>
      <c r="E296" s="46"/>
      <c r="F296" s="530"/>
      <c r="G296" s="46"/>
      <c r="H296" s="46"/>
      <c r="I296" s="46"/>
      <c r="J296" s="46"/>
      <c r="K296" s="530"/>
      <c r="L296" s="44"/>
      <c r="M296" s="44"/>
      <c r="N296" s="151"/>
      <c r="O296" s="44"/>
      <c r="P296" s="3"/>
      <c r="Q296" s="3"/>
      <c r="R296" s="3"/>
    </row>
    <row r="297" spans="1:18" ht="18.75" customHeight="1" x14ac:dyDescent="0.3">
      <c r="A297" s="46" t="s">
        <v>462</v>
      </c>
      <c r="B297" s="106"/>
      <c r="C297" s="106"/>
      <c r="D297" s="106"/>
      <c r="E297" s="106"/>
      <c r="F297" s="523"/>
      <c r="G297" s="106"/>
      <c r="H297" s="106"/>
      <c r="I297" s="106"/>
      <c r="J297" s="46"/>
      <c r="K297" s="530"/>
      <c r="L297" s="44"/>
      <c r="M297" s="44"/>
      <c r="N297" s="44"/>
      <c r="O297" s="44"/>
      <c r="P297" s="3"/>
      <c r="Q297" s="3"/>
      <c r="R297" s="3"/>
    </row>
    <row r="298" spans="1:18" ht="18.75" customHeight="1" x14ac:dyDescent="0.3">
      <c r="A298" s="393" t="s">
        <v>11</v>
      </c>
      <c r="B298" s="394"/>
      <c r="C298" s="394"/>
      <c r="D298" s="394">
        <f>SUM(D294:D297)</f>
        <v>100</v>
      </c>
      <c r="E298" s="394"/>
      <c r="F298" s="394">
        <f>SUM(F294:F297)</f>
        <v>100</v>
      </c>
      <c r="G298" s="394"/>
      <c r="H298" s="394"/>
      <c r="I298" s="394">
        <f>SUM(I294:I297)</f>
        <v>100</v>
      </c>
      <c r="J298" s="394">
        <f>SUM(J294:J297)</f>
        <v>0</v>
      </c>
      <c r="K298" s="394">
        <f>SUM(K294:K297)</f>
        <v>100</v>
      </c>
      <c r="L298" s="395" t="s">
        <v>182</v>
      </c>
      <c r="M298" s="43"/>
      <c r="N298" s="43"/>
      <c r="O298" s="43"/>
      <c r="P298" s="3"/>
      <c r="Q298" s="3"/>
      <c r="R298" s="3"/>
    </row>
    <row r="299" spans="1:18" ht="18.75" customHeight="1" x14ac:dyDescent="0.3">
      <c r="A299" s="589" t="s">
        <v>387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44"/>
      <c r="N299" s="44"/>
      <c r="O299" s="44"/>
      <c r="P299" s="3"/>
      <c r="Q299" s="3"/>
      <c r="R299" s="3"/>
    </row>
    <row r="300" spans="1:18" ht="18.75" customHeight="1" x14ac:dyDescent="0.3">
      <c r="A300" s="34" t="s">
        <v>570</v>
      </c>
      <c r="B300" s="49"/>
      <c r="C300" s="49"/>
      <c r="D300" s="49"/>
      <c r="E300" s="49"/>
      <c r="F300" s="80">
        <f>SUM(B300:E300)</f>
        <v>0</v>
      </c>
      <c r="G300" s="49"/>
      <c r="H300" s="49"/>
      <c r="I300" s="49"/>
      <c r="J300" s="49"/>
      <c r="K300" s="80">
        <f>SUM(G300:J300)</f>
        <v>0</v>
      </c>
      <c r="L300" s="49"/>
      <c r="M300" s="44"/>
      <c r="N300" s="44"/>
      <c r="O300" s="44"/>
      <c r="P300" s="3"/>
      <c r="Q300" s="3"/>
      <c r="R300" s="3"/>
    </row>
    <row r="301" spans="1:18" ht="18.75" customHeight="1" x14ac:dyDescent="0.3">
      <c r="A301" s="34" t="s">
        <v>439</v>
      </c>
      <c r="B301" s="49"/>
      <c r="C301" s="49"/>
      <c r="D301" s="49"/>
      <c r="E301" s="49"/>
      <c r="F301" s="80">
        <f t="shared" ref="F301:F304" si="104">SUM(B301:E301)</f>
        <v>0</v>
      </c>
      <c r="G301" s="49"/>
      <c r="H301" s="49"/>
      <c r="I301" s="49"/>
      <c r="J301" s="49"/>
      <c r="K301" s="80">
        <f t="shared" ref="K301:K304" si="105">SUM(G301:J301)</f>
        <v>0</v>
      </c>
      <c r="L301" s="49"/>
      <c r="M301" s="44"/>
      <c r="N301" s="44"/>
      <c r="O301" s="44"/>
      <c r="P301" s="3"/>
      <c r="Q301" s="3"/>
      <c r="R301" s="3"/>
    </row>
    <row r="302" spans="1:18" ht="18.75" customHeight="1" x14ac:dyDescent="0.3">
      <c r="A302" s="35" t="s">
        <v>440</v>
      </c>
      <c r="B302" s="49"/>
      <c r="C302" s="49"/>
      <c r="D302" s="49">
        <v>45</v>
      </c>
      <c r="E302" s="49">
        <v>55</v>
      </c>
      <c r="F302" s="80">
        <f t="shared" si="104"/>
        <v>100</v>
      </c>
      <c r="G302" s="49"/>
      <c r="H302" s="49"/>
      <c r="I302" s="49">
        <v>45</v>
      </c>
      <c r="J302" s="49"/>
      <c r="K302" s="80">
        <f t="shared" si="105"/>
        <v>45</v>
      </c>
      <c r="L302" s="49"/>
      <c r="M302" s="44"/>
      <c r="N302" s="44"/>
      <c r="O302" s="44"/>
      <c r="P302" s="3"/>
      <c r="Q302" s="3"/>
      <c r="R302" s="3"/>
    </row>
    <row r="303" spans="1:18" ht="18.75" customHeight="1" x14ac:dyDescent="0.3">
      <c r="A303" s="35" t="s">
        <v>441</v>
      </c>
      <c r="B303" s="49"/>
      <c r="C303" s="49"/>
      <c r="D303" s="49"/>
      <c r="E303" s="49">
        <v>100</v>
      </c>
      <c r="F303" s="80">
        <f t="shared" si="104"/>
        <v>100</v>
      </c>
      <c r="G303" s="49"/>
      <c r="H303" s="49"/>
      <c r="I303" s="49"/>
      <c r="J303" s="49"/>
      <c r="K303" s="80">
        <f t="shared" si="105"/>
        <v>0</v>
      </c>
      <c r="L303" s="49"/>
      <c r="M303" s="44"/>
      <c r="N303" s="44"/>
      <c r="O303" s="44"/>
      <c r="P303" s="3"/>
      <c r="Q303" s="3"/>
      <c r="R303" s="3"/>
    </row>
    <row r="304" spans="1:18" ht="18.75" customHeight="1" x14ac:dyDescent="0.3">
      <c r="A304" s="35"/>
      <c r="B304" s="50"/>
      <c r="C304" s="50"/>
      <c r="D304" s="50"/>
      <c r="E304" s="50"/>
      <c r="F304" s="80">
        <f t="shared" si="104"/>
        <v>0</v>
      </c>
      <c r="G304" s="50"/>
      <c r="H304" s="50"/>
      <c r="I304" s="50"/>
      <c r="J304" s="50"/>
      <c r="K304" s="80">
        <f t="shared" si="105"/>
        <v>0</v>
      </c>
      <c r="L304" s="50"/>
      <c r="M304" s="44"/>
      <c r="N304" s="44"/>
      <c r="O304" s="44"/>
      <c r="P304" s="3"/>
      <c r="Q304" s="3"/>
      <c r="R304" s="3"/>
    </row>
    <row r="305" spans="1:18" ht="18.75" customHeight="1" x14ac:dyDescent="0.3">
      <c r="A305" s="587" t="s">
        <v>11</v>
      </c>
      <c r="B305" s="109">
        <f>SUM(B300:B304)</f>
        <v>0</v>
      </c>
      <c r="C305" s="109">
        <f t="shared" ref="C305:K305" si="106">SUM(C300:C304)</f>
        <v>0</v>
      </c>
      <c r="D305" s="109">
        <v>22.5</v>
      </c>
      <c r="E305" s="109">
        <v>77.5</v>
      </c>
      <c r="F305" s="109">
        <f>SUM(B305:E305)</f>
        <v>100</v>
      </c>
      <c r="G305" s="109">
        <f t="shared" si="106"/>
        <v>0</v>
      </c>
      <c r="H305" s="109">
        <f t="shared" si="106"/>
        <v>0</v>
      </c>
      <c r="I305" s="109">
        <v>22.5</v>
      </c>
      <c r="J305" s="109">
        <f t="shared" si="106"/>
        <v>0</v>
      </c>
      <c r="K305" s="109">
        <f>SUM(G305:J305)</f>
        <v>22.5</v>
      </c>
      <c r="L305" s="588" t="s">
        <v>182</v>
      </c>
      <c r="M305" s="71"/>
      <c r="N305" s="71"/>
      <c r="O305" s="71"/>
      <c r="P305" s="3"/>
      <c r="Q305" s="3"/>
      <c r="R305" s="3"/>
    </row>
    <row r="306" spans="1:18" ht="16.5" customHeight="1" x14ac:dyDescent="0.3">
      <c r="O306" s="257">
        <v>24661</v>
      </c>
    </row>
    <row r="307" spans="1:18" ht="16.5" customHeight="1" x14ac:dyDescent="0.25"/>
    <row r="308" spans="1:18" ht="18.75" customHeight="1" x14ac:dyDescent="0.3">
      <c r="A308" s="529" t="s">
        <v>422</v>
      </c>
      <c r="B308" s="3"/>
      <c r="C308" s="3"/>
      <c r="D308" s="3"/>
      <c r="E308" s="3"/>
      <c r="F308" s="3"/>
      <c r="G308" s="3"/>
      <c r="H308" s="3"/>
      <c r="I308" s="3"/>
      <c r="J308" s="28"/>
      <c r="K308" s="27"/>
      <c r="L308" s="27"/>
      <c r="M308" s="27"/>
      <c r="N308" s="27"/>
      <c r="O308" s="27"/>
      <c r="P308" s="3"/>
      <c r="Q308" s="3"/>
      <c r="R308" s="3"/>
    </row>
    <row r="309" spans="1:18" ht="18.75" customHeight="1" x14ac:dyDescent="0.3">
      <c r="A309" s="529" t="s">
        <v>423</v>
      </c>
      <c r="B309" s="3"/>
      <c r="C309" s="3"/>
      <c r="D309" s="3"/>
      <c r="E309" s="3"/>
      <c r="F309" s="3"/>
      <c r="G309" s="3"/>
      <c r="H309" s="3"/>
      <c r="I309" s="3"/>
      <c r="J309" s="28"/>
      <c r="K309" s="27"/>
      <c r="L309" s="27"/>
      <c r="M309" s="27"/>
      <c r="N309" s="27"/>
      <c r="O309" s="27"/>
      <c r="P309" s="3"/>
      <c r="Q309" s="3"/>
      <c r="R309" s="3"/>
    </row>
    <row r="310" spans="1:18" ht="18.75" customHeight="1" x14ac:dyDescent="0.3">
      <c r="A310" s="529" t="s">
        <v>424</v>
      </c>
      <c r="B310" s="3"/>
      <c r="C310" s="3"/>
      <c r="D310" s="3"/>
      <c r="E310" s="3"/>
      <c r="F310" s="3"/>
      <c r="G310" s="3"/>
      <c r="H310" s="3"/>
      <c r="I310" s="3"/>
      <c r="J310" s="28"/>
      <c r="K310" s="27"/>
      <c r="L310" s="27"/>
      <c r="M310" s="27"/>
      <c r="N310" s="27"/>
      <c r="O310" s="27"/>
      <c r="P310" s="3"/>
      <c r="Q310" s="3"/>
      <c r="R310" s="3"/>
    </row>
    <row r="311" spans="1:18" ht="18.75" customHeight="1" x14ac:dyDescent="0.3">
      <c r="A311" s="476" t="s">
        <v>23</v>
      </c>
      <c r="B311" s="3"/>
      <c r="C311" s="3"/>
      <c r="D311" s="3"/>
      <c r="E311" s="3"/>
      <c r="F311" s="3"/>
      <c r="G311" s="3"/>
      <c r="H311" s="3"/>
      <c r="I311" s="3"/>
      <c r="J311" s="28"/>
      <c r="K311" s="27"/>
      <c r="L311" s="27"/>
      <c r="M311" s="27"/>
      <c r="N311" s="27"/>
      <c r="O311" s="27"/>
      <c r="P311" s="3"/>
      <c r="Q311" s="3"/>
      <c r="R311" s="3"/>
    </row>
    <row r="312" spans="1:18" ht="18.75" customHeight="1" x14ac:dyDescent="0.3">
      <c r="A312" s="476" t="s">
        <v>421</v>
      </c>
      <c r="B312" s="3"/>
      <c r="C312" s="3"/>
      <c r="D312" s="3"/>
      <c r="E312" s="3"/>
      <c r="F312" s="3"/>
      <c r="G312" s="3"/>
      <c r="H312" s="3"/>
      <c r="I312" s="3"/>
      <c r="J312" s="28"/>
      <c r="K312" s="27"/>
      <c r="L312" s="27"/>
      <c r="M312" s="27"/>
      <c r="N312" s="27"/>
      <c r="O312" s="27"/>
      <c r="P312" s="3"/>
      <c r="Q312" s="3"/>
      <c r="R312" s="3"/>
    </row>
    <row r="313" spans="1:18" ht="30.75" customHeight="1" x14ac:dyDescent="0.3">
      <c r="A313" s="675" t="s">
        <v>2</v>
      </c>
      <c r="B313" s="677" t="s">
        <v>375</v>
      </c>
      <c r="C313" s="678"/>
      <c r="D313" s="678"/>
      <c r="E313" s="678"/>
      <c r="F313" s="679"/>
      <c r="G313" s="680" t="s">
        <v>572</v>
      </c>
      <c r="H313" s="678"/>
      <c r="I313" s="678"/>
      <c r="J313" s="678"/>
      <c r="K313" s="678"/>
      <c r="L313" s="681" t="s">
        <v>3</v>
      </c>
      <c r="M313" s="655" t="s">
        <v>12</v>
      </c>
      <c r="N313" s="670" t="s">
        <v>408</v>
      </c>
      <c r="O313" s="686" t="s">
        <v>4</v>
      </c>
      <c r="P313" s="8"/>
      <c r="Q313" s="8"/>
      <c r="R313" s="8"/>
    </row>
    <row r="314" spans="1:18" ht="32.25" customHeight="1" x14ac:dyDescent="0.3">
      <c r="A314" s="676"/>
      <c r="B314" s="653" t="s">
        <v>5</v>
      </c>
      <c r="C314" s="653" t="s">
        <v>6</v>
      </c>
      <c r="D314" s="653" t="s">
        <v>7</v>
      </c>
      <c r="E314" s="653" t="s">
        <v>8</v>
      </c>
      <c r="F314" s="672" t="s">
        <v>9</v>
      </c>
      <c r="G314" s="655" t="s">
        <v>5</v>
      </c>
      <c r="H314" s="673" t="s">
        <v>6</v>
      </c>
      <c r="I314" s="673" t="s">
        <v>7</v>
      </c>
      <c r="J314" s="673" t="s">
        <v>8</v>
      </c>
      <c r="K314" s="670" t="s">
        <v>9</v>
      </c>
      <c r="L314" s="682"/>
      <c r="M314" s="649"/>
      <c r="N314" s="671"/>
      <c r="O314" s="687"/>
      <c r="P314" s="8"/>
      <c r="Q314" s="8"/>
      <c r="R314" s="8"/>
    </row>
    <row r="315" spans="1:18" ht="27" customHeight="1" x14ac:dyDescent="0.3">
      <c r="A315" s="676"/>
      <c r="B315" s="654"/>
      <c r="C315" s="654"/>
      <c r="D315" s="654"/>
      <c r="E315" s="654"/>
      <c r="F315" s="652"/>
      <c r="G315" s="649"/>
      <c r="H315" s="674"/>
      <c r="I315" s="674"/>
      <c r="J315" s="674"/>
      <c r="K315" s="671"/>
      <c r="L315" s="682"/>
      <c r="M315" s="683"/>
      <c r="N315" s="685"/>
      <c r="O315" s="687"/>
      <c r="P315" s="8"/>
      <c r="Q315" s="8"/>
      <c r="R315" s="8"/>
    </row>
    <row r="316" spans="1:18" ht="18.75" customHeight="1" x14ac:dyDescent="0.3">
      <c r="A316" s="152" t="s">
        <v>10</v>
      </c>
      <c r="B316" s="51"/>
      <c r="C316" s="51"/>
      <c r="D316" s="51"/>
      <c r="E316" s="51"/>
      <c r="F316" s="51"/>
      <c r="G316" s="51"/>
      <c r="H316" s="51"/>
      <c r="I316" s="51"/>
      <c r="J316" s="51"/>
      <c r="K316" s="73"/>
      <c r="L316" s="73"/>
      <c r="M316" s="44"/>
      <c r="N316" s="44"/>
      <c r="O316" s="44"/>
      <c r="P316" s="3"/>
      <c r="Q316" s="3"/>
      <c r="R316" s="3"/>
    </row>
    <row r="317" spans="1:18" ht="18.75" customHeight="1" x14ac:dyDescent="0.3">
      <c r="A317" s="398" t="s">
        <v>237</v>
      </c>
      <c r="B317" s="399">
        <f>B322</f>
        <v>0</v>
      </c>
      <c r="C317" s="399">
        <f t="shared" ref="C317:K317" si="107">C322</f>
        <v>0</v>
      </c>
      <c r="D317" s="399">
        <f t="shared" si="107"/>
        <v>40</v>
      </c>
      <c r="E317" s="399">
        <f t="shared" si="107"/>
        <v>60</v>
      </c>
      <c r="F317" s="399">
        <f t="shared" si="107"/>
        <v>100</v>
      </c>
      <c r="G317" s="399">
        <f t="shared" si="107"/>
        <v>0</v>
      </c>
      <c r="H317" s="399">
        <f t="shared" si="107"/>
        <v>0</v>
      </c>
      <c r="I317" s="399">
        <f t="shared" si="107"/>
        <v>30</v>
      </c>
      <c r="J317" s="399">
        <f t="shared" si="107"/>
        <v>0</v>
      </c>
      <c r="K317" s="399">
        <f t="shared" si="107"/>
        <v>30</v>
      </c>
      <c r="L317" s="388" t="s">
        <v>182</v>
      </c>
      <c r="M317" s="44"/>
      <c r="N317" s="44"/>
      <c r="O317" s="44"/>
      <c r="P317" s="28"/>
      <c r="Q317" s="28"/>
      <c r="R317" s="28"/>
    </row>
    <row r="318" spans="1:18" ht="18.75" customHeight="1" x14ac:dyDescent="0.3">
      <c r="A318" s="530" t="s">
        <v>389</v>
      </c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44"/>
      <c r="N318" s="44"/>
      <c r="O318" s="44"/>
      <c r="P318" s="3"/>
      <c r="Q318" s="3"/>
      <c r="R318" s="3"/>
    </row>
    <row r="319" spans="1:18" ht="64.5" customHeight="1" x14ac:dyDescent="0.3">
      <c r="A319" s="531" t="s">
        <v>425</v>
      </c>
      <c r="B319" s="49"/>
      <c r="C319" s="49"/>
      <c r="D319" s="590">
        <v>20</v>
      </c>
      <c r="E319" s="46"/>
      <c r="F319" s="591">
        <f>SUM(B319:E319)</f>
        <v>20</v>
      </c>
      <c r="G319" s="590"/>
      <c r="H319" s="590"/>
      <c r="I319" s="590">
        <v>20</v>
      </c>
      <c r="J319" s="590"/>
      <c r="K319" s="591">
        <f>SUM(G319:J319)</f>
        <v>20</v>
      </c>
      <c r="L319" s="590"/>
      <c r="M319" s="592" t="s">
        <v>431</v>
      </c>
      <c r="N319" s="593" t="s">
        <v>426</v>
      </c>
      <c r="O319" s="594"/>
      <c r="P319" s="3"/>
      <c r="Q319" s="3"/>
      <c r="R319" s="3"/>
    </row>
    <row r="320" spans="1:18" ht="183" customHeight="1" x14ac:dyDescent="0.3">
      <c r="A320" s="531" t="s">
        <v>427</v>
      </c>
      <c r="B320" s="49"/>
      <c r="C320" s="49"/>
      <c r="D320" s="590">
        <v>20</v>
      </c>
      <c r="E320" s="46"/>
      <c r="F320" s="591">
        <f t="shared" ref="F320:F321" si="108">SUM(B320:E320)</f>
        <v>20</v>
      </c>
      <c r="G320" s="590"/>
      <c r="H320" s="590"/>
      <c r="I320" s="590">
        <v>10</v>
      </c>
      <c r="J320" s="590"/>
      <c r="K320" s="591">
        <f t="shared" ref="K320:K321" si="109">SUM(G320:J320)</f>
        <v>10</v>
      </c>
      <c r="L320" s="590"/>
      <c r="M320" s="594"/>
      <c r="N320" s="593" t="s">
        <v>428</v>
      </c>
      <c r="O320" s="594"/>
      <c r="P320" s="3"/>
      <c r="Q320" s="3"/>
      <c r="R320" s="3"/>
    </row>
    <row r="321" spans="1:18" ht="48.75" customHeight="1" x14ac:dyDescent="0.3">
      <c r="A321" s="54" t="s">
        <v>429</v>
      </c>
      <c r="B321" s="49"/>
      <c r="C321" s="49"/>
      <c r="D321" s="46"/>
      <c r="E321" s="590">
        <v>60</v>
      </c>
      <c r="F321" s="591">
        <f t="shared" si="108"/>
        <v>60</v>
      </c>
      <c r="G321" s="590"/>
      <c r="H321" s="590"/>
      <c r="I321" s="590"/>
      <c r="J321" s="590"/>
      <c r="K321" s="591">
        <f t="shared" si="109"/>
        <v>0</v>
      </c>
      <c r="L321" s="590"/>
      <c r="M321" s="594"/>
      <c r="N321" s="594"/>
      <c r="O321" s="595" t="s">
        <v>430</v>
      </c>
      <c r="P321" s="3"/>
      <c r="Q321" s="3"/>
      <c r="R321" s="3"/>
    </row>
    <row r="322" spans="1:18" ht="18.75" customHeight="1" x14ac:dyDescent="0.3">
      <c r="A322" s="393" t="s">
        <v>11</v>
      </c>
      <c r="B322" s="394">
        <f t="shared" ref="B322:K322" si="110">SUM(B319:B321)</f>
        <v>0</v>
      </c>
      <c r="C322" s="394">
        <f t="shared" si="110"/>
        <v>0</v>
      </c>
      <c r="D322" s="394">
        <f t="shared" si="110"/>
        <v>40</v>
      </c>
      <c r="E322" s="394">
        <f t="shared" si="110"/>
        <v>60</v>
      </c>
      <c r="F322" s="394">
        <f t="shared" si="110"/>
        <v>100</v>
      </c>
      <c r="G322" s="394">
        <f t="shared" si="110"/>
        <v>0</v>
      </c>
      <c r="H322" s="394">
        <f t="shared" si="110"/>
        <v>0</v>
      </c>
      <c r="I322" s="394">
        <f t="shared" si="110"/>
        <v>30</v>
      </c>
      <c r="J322" s="394">
        <f t="shared" si="110"/>
        <v>0</v>
      </c>
      <c r="K322" s="394">
        <f t="shared" si="110"/>
        <v>30</v>
      </c>
      <c r="L322" s="395" t="s">
        <v>182</v>
      </c>
      <c r="M322" s="71"/>
      <c r="N322" s="71"/>
      <c r="O322" s="71"/>
      <c r="P322" s="3"/>
      <c r="Q322" s="3"/>
      <c r="R322" s="3"/>
    </row>
    <row r="323" spans="1:18" ht="15.75" customHeight="1" x14ac:dyDescent="0.3">
      <c r="O323" s="257">
        <v>24661</v>
      </c>
    </row>
    <row r="324" spans="1:18" ht="15.75" customHeight="1" x14ac:dyDescent="0.25"/>
    <row r="325" spans="1:18" ht="15.75" customHeight="1" x14ac:dyDescent="0.25"/>
    <row r="326" spans="1:18" ht="15.75" customHeight="1" x14ac:dyDescent="0.25"/>
    <row r="327" spans="1:18" ht="15.75" customHeight="1" x14ac:dyDescent="0.25"/>
    <row r="328" spans="1:18" ht="15.75" customHeight="1" x14ac:dyDescent="0.25"/>
    <row r="329" spans="1:18" ht="15.75" customHeight="1" x14ac:dyDescent="0.25"/>
    <row r="330" spans="1:18" ht="15.75" customHeight="1" x14ac:dyDescent="0.25"/>
    <row r="331" spans="1:18" ht="15.75" customHeight="1" x14ac:dyDescent="0.25"/>
    <row r="332" spans="1:18" ht="15.75" customHeight="1" x14ac:dyDescent="0.25"/>
    <row r="333" spans="1:18" ht="15.75" customHeight="1" x14ac:dyDescent="0.25"/>
    <row r="334" spans="1:18" ht="15.75" customHeight="1" x14ac:dyDescent="0.25"/>
    <row r="335" spans="1:18" ht="15.75" customHeight="1" x14ac:dyDescent="0.25"/>
    <row r="336" spans="1:18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mergeCells count="122">
    <mergeCell ref="A313:A315"/>
    <mergeCell ref="B313:F313"/>
    <mergeCell ref="G313:K313"/>
    <mergeCell ref="L313:L315"/>
    <mergeCell ref="M313:M315"/>
    <mergeCell ref="N313:N315"/>
    <mergeCell ref="O313:O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A1:O1"/>
    <mergeCell ref="A2:O2"/>
    <mergeCell ref="G7:K7"/>
    <mergeCell ref="L7:L9"/>
    <mergeCell ref="B7:F7"/>
    <mergeCell ref="O7:O9"/>
    <mergeCell ref="K8:K9"/>
    <mergeCell ref="M7:M9"/>
    <mergeCell ref="N7:N9"/>
    <mergeCell ref="A7:A9"/>
    <mergeCell ref="B8:B9"/>
    <mergeCell ref="C8:C9"/>
    <mergeCell ref="A5:D5"/>
    <mergeCell ref="A61:A63"/>
    <mergeCell ref="A137:A139"/>
    <mergeCell ref="A170:A172"/>
    <mergeCell ref="F8:F9"/>
    <mergeCell ref="D8:D9"/>
    <mergeCell ref="E8:E9"/>
    <mergeCell ref="G8:G9"/>
    <mergeCell ref="H8:H9"/>
    <mergeCell ref="M61:M63"/>
    <mergeCell ref="M137:M139"/>
    <mergeCell ref="M170:M172"/>
    <mergeCell ref="I8:I9"/>
    <mergeCell ref="J8:J9"/>
    <mergeCell ref="N61:N63"/>
    <mergeCell ref="O61:O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B61:F61"/>
    <mergeCell ref="G61:K61"/>
    <mergeCell ref="L61:L63"/>
    <mergeCell ref="N137:N139"/>
    <mergeCell ref="O137:O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B137:F137"/>
    <mergeCell ref="G137:K137"/>
    <mergeCell ref="L137:L139"/>
    <mergeCell ref="N170:N172"/>
    <mergeCell ref="O170:O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B170:F170"/>
    <mergeCell ref="G170:K170"/>
    <mergeCell ref="L170:L172"/>
    <mergeCell ref="A252:A254"/>
    <mergeCell ref="B252:F252"/>
    <mergeCell ref="G252:K252"/>
    <mergeCell ref="L252:L254"/>
    <mergeCell ref="M252:M254"/>
    <mergeCell ref="M184:M186"/>
    <mergeCell ref="N184:N186"/>
    <mergeCell ref="O184:O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A184:A186"/>
    <mergeCell ref="B184:F184"/>
    <mergeCell ref="G184:K184"/>
    <mergeCell ref="L184:L186"/>
    <mergeCell ref="N252:N254"/>
    <mergeCell ref="O252:O254"/>
    <mergeCell ref="K253:K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</mergeCells>
  <printOptions horizontalCentered="1"/>
  <pageMargins left="0.11811023622047245" right="0.11811023622047245" top="0.11811023622047245" bottom="0" header="0" footer="0"/>
  <pageSetup paperSize="9" scale="49" fitToHeight="0" orientation="landscape" r:id="rId1"/>
  <rowBreaks count="6" manualBreakCount="6">
    <brk id="56" max="14" man="1"/>
    <brk id="113" max="14" man="1"/>
    <brk id="132" max="14" man="1"/>
    <brk id="179" max="14" man="1"/>
    <brk id="241" max="14" man="1"/>
    <brk id="29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C32B-2190-4F4D-A41D-E69BD0273DA7}">
  <dimension ref="A1:P81"/>
  <sheetViews>
    <sheetView view="pageBreakPreview" zoomScaleNormal="100" zoomScaleSheetLayoutView="100" workbookViewId="0">
      <selection activeCell="D12" sqref="D12"/>
    </sheetView>
  </sheetViews>
  <sheetFormatPr defaultRowHeight="21" x14ac:dyDescent="0.35"/>
  <cols>
    <col min="1" max="1" width="47.7109375" style="4" customWidth="1"/>
    <col min="2" max="2" width="8.42578125" style="4" customWidth="1"/>
    <col min="3" max="3" width="8.28515625" style="4" customWidth="1"/>
    <col min="4" max="4" width="8.140625" style="4" customWidth="1"/>
    <col min="5" max="5" width="8.85546875" style="4" customWidth="1"/>
    <col min="6" max="6" width="10" style="6" customWidth="1"/>
    <col min="7" max="8" width="8.85546875" style="4" customWidth="1"/>
    <col min="9" max="9" width="8.7109375" style="4" customWidth="1"/>
    <col min="10" max="10" width="8.7109375" style="218" customWidth="1"/>
    <col min="11" max="11" width="10" style="6" customWidth="1"/>
    <col min="12" max="12" width="7.7109375" style="4" customWidth="1"/>
    <col min="13" max="13" width="12.140625" style="4" customWidth="1"/>
    <col min="14" max="14" width="19.5703125" style="166" customWidth="1"/>
    <col min="15" max="15" width="0.7109375" style="166" hidden="1" customWidth="1"/>
    <col min="16" max="16" width="22.28515625" style="4" customWidth="1"/>
  </cols>
  <sheetData>
    <row r="1" spans="1:16" x14ac:dyDescent="0.2">
      <c r="A1" s="731" t="s">
        <v>324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</row>
    <row r="2" spans="1:16" x14ac:dyDescent="0.2">
      <c r="A2" s="732" t="s">
        <v>373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</row>
    <row r="3" spans="1:16" x14ac:dyDescent="0.35">
      <c r="A3" s="164"/>
      <c r="B3" s="164"/>
      <c r="C3" s="164"/>
      <c r="D3" s="164"/>
      <c r="E3" s="164"/>
      <c r="F3" s="164"/>
      <c r="G3" s="164"/>
      <c r="H3" s="164"/>
      <c r="I3" s="164"/>
      <c r="J3" s="165"/>
      <c r="K3" s="164"/>
      <c r="L3" s="164"/>
      <c r="M3" s="164"/>
    </row>
    <row r="4" spans="1:16" ht="18.75" x14ac:dyDescent="0.3">
      <c r="A4" s="141" t="s">
        <v>325</v>
      </c>
      <c r="B4" s="167"/>
      <c r="C4" s="167"/>
      <c r="D4" s="167"/>
      <c r="E4" s="167"/>
      <c r="F4" s="167"/>
      <c r="G4" s="167"/>
      <c r="H4" s="167"/>
      <c r="I4" s="167"/>
      <c r="J4" s="168"/>
      <c r="K4" s="167"/>
      <c r="L4" s="167"/>
      <c r="M4" s="167"/>
      <c r="N4" s="167"/>
      <c r="O4" s="169"/>
      <c r="P4" s="170"/>
    </row>
    <row r="5" spans="1:16" ht="18.75" x14ac:dyDescent="0.3">
      <c r="A5" s="141" t="s">
        <v>326</v>
      </c>
      <c r="B5" s="167"/>
      <c r="C5" s="167"/>
      <c r="D5" s="167"/>
      <c r="E5" s="167"/>
      <c r="F5" s="167"/>
      <c r="G5" s="167"/>
      <c r="H5" s="167"/>
      <c r="I5" s="167"/>
      <c r="J5" s="168"/>
      <c r="K5" s="167"/>
      <c r="L5" s="9"/>
      <c r="M5" s="167"/>
      <c r="N5" s="169"/>
      <c r="O5" s="169"/>
      <c r="P5" s="170"/>
    </row>
    <row r="6" spans="1:16" ht="18.75" x14ac:dyDescent="0.3">
      <c r="A6" s="141" t="s">
        <v>327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</row>
    <row r="7" spans="1:16" ht="18.75" x14ac:dyDescent="0.3">
      <c r="A7" s="8" t="s">
        <v>23</v>
      </c>
      <c r="B7" s="3"/>
      <c r="C7" s="3"/>
      <c r="D7" s="3"/>
      <c r="E7" s="3"/>
      <c r="F7" s="8"/>
      <c r="G7" s="3"/>
      <c r="H7" s="3"/>
      <c r="I7" s="3"/>
      <c r="J7" s="171"/>
      <c r="K7" s="8"/>
      <c r="L7" s="3"/>
      <c r="M7" s="172"/>
      <c r="N7" s="714"/>
      <c r="O7" s="714"/>
      <c r="P7" s="714"/>
    </row>
    <row r="8" spans="1:16" s="234" customFormat="1" ht="18.75" x14ac:dyDescent="0.25">
      <c r="A8" s="720" t="s">
        <v>2</v>
      </c>
      <c r="B8" s="723" t="s">
        <v>375</v>
      </c>
      <c r="C8" s="724"/>
      <c r="D8" s="724"/>
      <c r="E8" s="724"/>
      <c r="F8" s="725"/>
      <c r="G8" s="726" t="s">
        <v>572</v>
      </c>
      <c r="H8" s="727"/>
      <c r="I8" s="727"/>
      <c r="J8" s="727"/>
      <c r="K8" s="728"/>
      <c r="L8" s="717" t="s">
        <v>3</v>
      </c>
      <c r="M8" s="232" t="s">
        <v>328</v>
      </c>
      <c r="N8" s="231" t="s">
        <v>14</v>
      </c>
      <c r="O8" s="233" t="s">
        <v>329</v>
      </c>
      <c r="P8" s="231" t="s">
        <v>330</v>
      </c>
    </row>
    <row r="9" spans="1:16" s="234" customFormat="1" ht="18.75" x14ac:dyDescent="0.25">
      <c r="A9" s="722"/>
      <c r="B9" s="720" t="s">
        <v>5</v>
      </c>
      <c r="C9" s="720" t="s">
        <v>6</v>
      </c>
      <c r="D9" s="720" t="s">
        <v>7</v>
      </c>
      <c r="E9" s="720" t="s">
        <v>8</v>
      </c>
      <c r="F9" s="720" t="s">
        <v>9</v>
      </c>
      <c r="G9" s="720" t="s">
        <v>5</v>
      </c>
      <c r="H9" s="720" t="s">
        <v>6</v>
      </c>
      <c r="I9" s="717" t="s">
        <v>7</v>
      </c>
      <c r="J9" s="717" t="s">
        <v>8</v>
      </c>
      <c r="K9" s="717" t="s">
        <v>9</v>
      </c>
      <c r="L9" s="718"/>
      <c r="M9" s="236" t="s">
        <v>331</v>
      </c>
      <c r="N9" s="235" t="s">
        <v>410</v>
      </c>
      <c r="O9" s="237" t="e">
        <f>+#REF!</f>
        <v>#REF!</v>
      </c>
      <c r="P9" s="235" t="s">
        <v>332</v>
      </c>
    </row>
    <row r="10" spans="1:16" s="234" customFormat="1" ht="18.75" x14ac:dyDescent="0.3">
      <c r="A10" s="721"/>
      <c r="B10" s="721"/>
      <c r="C10" s="721"/>
      <c r="D10" s="721"/>
      <c r="E10" s="721"/>
      <c r="F10" s="721"/>
      <c r="G10" s="721"/>
      <c r="H10" s="721"/>
      <c r="I10" s="719"/>
      <c r="J10" s="719"/>
      <c r="K10" s="719"/>
      <c r="L10" s="719"/>
      <c r="M10" s="239"/>
      <c r="N10" s="238"/>
      <c r="O10" s="240" t="s">
        <v>333</v>
      </c>
      <c r="P10" s="159" t="s">
        <v>334</v>
      </c>
    </row>
    <row r="11" spans="1:16" s="234" customFormat="1" ht="19.5" thickBot="1" x14ac:dyDescent="0.35">
      <c r="A11" s="249" t="s">
        <v>10</v>
      </c>
      <c r="B11" s="250"/>
      <c r="C11" s="250"/>
      <c r="D11" s="250"/>
      <c r="E11" s="250"/>
      <c r="F11" s="250"/>
      <c r="G11" s="250"/>
      <c r="H11" s="250"/>
      <c r="I11" s="251"/>
      <c r="J11" s="252"/>
      <c r="K11" s="251"/>
      <c r="L11" s="253"/>
      <c r="M11" s="254"/>
      <c r="N11" s="255"/>
      <c r="O11" s="255"/>
      <c r="P11" s="256"/>
    </row>
    <row r="12" spans="1:16" ht="18.75" x14ac:dyDescent="0.3">
      <c r="A12" s="414" t="s">
        <v>237</v>
      </c>
      <c r="B12" s="415">
        <f>SUM(B23,B42,B61)/3</f>
        <v>15</v>
      </c>
      <c r="C12" s="415">
        <f t="shared" ref="C12:K12" si="0">SUM(C23,C42,C61)/3</f>
        <v>15</v>
      </c>
      <c r="D12" s="415">
        <f t="shared" si="0"/>
        <v>41.666666666666664</v>
      </c>
      <c r="E12" s="415">
        <f t="shared" si="0"/>
        <v>28.333333333333332</v>
      </c>
      <c r="F12" s="415">
        <f t="shared" si="0"/>
        <v>100</v>
      </c>
      <c r="G12" s="415">
        <f t="shared" si="0"/>
        <v>15</v>
      </c>
      <c r="H12" s="415">
        <f t="shared" si="0"/>
        <v>15</v>
      </c>
      <c r="I12" s="415">
        <f t="shared" si="0"/>
        <v>41.666666666666664</v>
      </c>
      <c r="J12" s="415">
        <f t="shared" si="0"/>
        <v>0</v>
      </c>
      <c r="K12" s="415">
        <f t="shared" si="0"/>
        <v>71.666666666666671</v>
      </c>
      <c r="L12" s="416" t="s">
        <v>182</v>
      </c>
      <c r="M12" s="414"/>
      <c r="N12" s="417"/>
      <c r="O12" s="173">
        <f>1848400+4990680</f>
        <v>6839080</v>
      </c>
      <c r="P12" s="174"/>
    </row>
    <row r="13" spans="1:16" ht="46.15" customHeight="1" x14ac:dyDescent="0.3">
      <c r="A13" s="175" t="s">
        <v>390</v>
      </c>
      <c r="B13" s="63"/>
      <c r="C13" s="63"/>
      <c r="D13" s="63"/>
      <c r="E13" s="63"/>
      <c r="F13" s="136"/>
      <c r="G13" s="63"/>
      <c r="H13" s="63"/>
      <c r="I13" s="63"/>
      <c r="J13" s="176"/>
      <c r="K13" s="136"/>
      <c r="L13" s="177"/>
      <c r="M13" s="178"/>
      <c r="N13" s="179"/>
      <c r="O13" s="180"/>
      <c r="P13" s="181"/>
    </row>
    <row r="14" spans="1:16" ht="69" customHeight="1" x14ac:dyDescent="0.3">
      <c r="A14" s="182" t="s">
        <v>391</v>
      </c>
      <c r="B14" s="51"/>
      <c r="C14" s="51"/>
      <c r="D14" s="51"/>
      <c r="E14" s="51"/>
      <c r="F14" s="183"/>
      <c r="G14" s="51"/>
      <c r="H14" s="51"/>
      <c r="I14" s="51"/>
      <c r="J14" s="75"/>
      <c r="K14" s="183"/>
      <c r="L14" s="184" t="s">
        <v>335</v>
      </c>
      <c r="M14" s="185"/>
      <c r="N14" s="715" t="s">
        <v>419</v>
      </c>
      <c r="O14" s="562"/>
      <c r="P14" s="715" t="s">
        <v>420</v>
      </c>
    </row>
    <row r="15" spans="1:16" ht="18.75" x14ac:dyDescent="0.2">
      <c r="A15" s="186" t="s">
        <v>336</v>
      </c>
      <c r="B15" s="186"/>
      <c r="C15" s="186"/>
      <c r="D15" s="186">
        <v>5</v>
      </c>
      <c r="E15" s="186"/>
      <c r="F15" s="187">
        <f t="shared" ref="F15:F22" si="1">SUM(B15:E15)</f>
        <v>5</v>
      </c>
      <c r="G15" s="186"/>
      <c r="H15" s="186"/>
      <c r="I15" s="186">
        <v>5</v>
      </c>
      <c r="J15" s="76"/>
      <c r="K15" s="187">
        <f t="shared" ref="K15:K23" si="2">SUM(G15:J15)</f>
        <v>5</v>
      </c>
      <c r="L15" s="188"/>
      <c r="M15" s="189" t="s">
        <v>337</v>
      </c>
      <c r="N15" s="716"/>
      <c r="O15" s="563"/>
      <c r="P15" s="716"/>
    </row>
    <row r="16" spans="1:16" ht="18.75" x14ac:dyDescent="0.2">
      <c r="A16" s="190" t="s">
        <v>338</v>
      </c>
      <c r="B16" s="186"/>
      <c r="C16" s="186"/>
      <c r="D16" s="186"/>
      <c r="E16" s="186">
        <v>5</v>
      </c>
      <c r="F16" s="187">
        <f t="shared" si="1"/>
        <v>5</v>
      </c>
      <c r="G16" s="186"/>
      <c r="H16" s="186"/>
      <c r="I16" s="186"/>
      <c r="J16" s="76"/>
      <c r="K16" s="187">
        <f t="shared" si="2"/>
        <v>0</v>
      </c>
      <c r="L16" s="186"/>
      <c r="M16" s="191"/>
      <c r="N16" s="716"/>
      <c r="O16" s="563"/>
      <c r="P16" s="716"/>
    </row>
    <row r="17" spans="1:16" ht="18.75" x14ac:dyDescent="0.2">
      <c r="A17" s="190" t="s">
        <v>339</v>
      </c>
      <c r="B17" s="186">
        <v>5</v>
      </c>
      <c r="C17" s="186">
        <v>5</v>
      </c>
      <c r="D17" s="186"/>
      <c r="E17" s="186"/>
      <c r="F17" s="187">
        <f>SUM(B17:E17)</f>
        <v>10</v>
      </c>
      <c r="G17" s="186">
        <v>5</v>
      </c>
      <c r="H17" s="186">
        <v>5</v>
      </c>
      <c r="I17" s="186"/>
      <c r="J17" s="76"/>
      <c r="K17" s="187">
        <f t="shared" si="2"/>
        <v>10</v>
      </c>
      <c r="L17" s="186"/>
      <c r="M17" s="191"/>
      <c r="N17" s="716"/>
      <c r="O17" s="563"/>
      <c r="P17" s="716"/>
    </row>
    <row r="18" spans="1:16" ht="37.5" x14ac:dyDescent="0.2">
      <c r="A18" s="192" t="s">
        <v>340</v>
      </c>
      <c r="B18" s="76">
        <v>5</v>
      </c>
      <c r="C18" s="76">
        <v>5</v>
      </c>
      <c r="D18" s="76">
        <v>5</v>
      </c>
      <c r="E18" s="76"/>
      <c r="F18" s="193">
        <f>SUM(B18:E18)</f>
        <v>15</v>
      </c>
      <c r="G18" s="76">
        <v>5</v>
      </c>
      <c r="H18" s="76">
        <v>5</v>
      </c>
      <c r="I18" s="186">
        <v>5</v>
      </c>
      <c r="J18" s="76"/>
      <c r="K18" s="193">
        <f t="shared" si="2"/>
        <v>15</v>
      </c>
      <c r="L18" s="194"/>
      <c r="M18" s="194"/>
      <c r="N18" s="716"/>
      <c r="O18" s="564"/>
      <c r="P18" s="716"/>
    </row>
    <row r="19" spans="1:16" ht="56.25" x14ac:dyDescent="0.2">
      <c r="A19" s="192" t="s">
        <v>341</v>
      </c>
      <c r="B19" s="186">
        <v>10</v>
      </c>
      <c r="C19" s="186">
        <v>10</v>
      </c>
      <c r="D19" s="186">
        <v>10</v>
      </c>
      <c r="E19" s="186">
        <v>5</v>
      </c>
      <c r="F19" s="187">
        <f>SUM(B19:E19)</f>
        <v>35</v>
      </c>
      <c r="G19" s="186">
        <v>10</v>
      </c>
      <c r="H19" s="186">
        <v>10</v>
      </c>
      <c r="I19" s="186">
        <v>10</v>
      </c>
      <c r="J19" s="76"/>
      <c r="K19" s="187">
        <f t="shared" si="2"/>
        <v>30</v>
      </c>
      <c r="L19" s="186"/>
      <c r="M19" s="191"/>
      <c r="N19" s="716"/>
      <c r="O19" s="563"/>
      <c r="P19" s="716"/>
    </row>
    <row r="20" spans="1:16" ht="18.75" x14ac:dyDescent="0.2">
      <c r="A20" s="194" t="s">
        <v>342</v>
      </c>
      <c r="B20" s="186"/>
      <c r="C20" s="186">
        <v>5</v>
      </c>
      <c r="D20" s="186">
        <v>10</v>
      </c>
      <c r="E20" s="186">
        <v>5</v>
      </c>
      <c r="F20" s="186">
        <f t="shared" si="1"/>
        <v>20</v>
      </c>
      <c r="G20" s="186"/>
      <c r="H20" s="186">
        <v>5</v>
      </c>
      <c r="I20" s="186">
        <v>10</v>
      </c>
      <c r="J20" s="76"/>
      <c r="K20" s="186">
        <f t="shared" si="2"/>
        <v>15</v>
      </c>
      <c r="L20" s="186"/>
      <c r="M20" s="186"/>
      <c r="N20" s="716"/>
      <c r="O20" s="186"/>
      <c r="P20" s="716"/>
    </row>
    <row r="21" spans="1:16" ht="18.75" x14ac:dyDescent="0.2">
      <c r="A21" s="194" t="s">
        <v>343</v>
      </c>
      <c r="B21" s="186"/>
      <c r="C21" s="186"/>
      <c r="D21" s="186"/>
      <c r="E21" s="186">
        <v>5</v>
      </c>
      <c r="F21" s="186">
        <f t="shared" si="1"/>
        <v>5</v>
      </c>
      <c r="G21" s="186"/>
      <c r="H21" s="186"/>
      <c r="I21" s="186"/>
      <c r="J21" s="76"/>
      <c r="K21" s="186">
        <f t="shared" si="2"/>
        <v>0</v>
      </c>
      <c r="L21" s="186"/>
      <c r="M21" s="186"/>
      <c r="N21" s="716"/>
      <c r="O21" s="186"/>
      <c r="P21" s="716"/>
    </row>
    <row r="22" spans="1:16" ht="18.75" x14ac:dyDescent="0.2">
      <c r="A22" s="194" t="s">
        <v>344</v>
      </c>
      <c r="B22" s="186"/>
      <c r="C22" s="186"/>
      <c r="D22" s="186"/>
      <c r="E22" s="186">
        <v>5</v>
      </c>
      <c r="F22" s="186">
        <f t="shared" si="1"/>
        <v>5</v>
      </c>
      <c r="G22" s="186"/>
      <c r="H22" s="186"/>
      <c r="I22" s="186"/>
      <c r="J22" s="76"/>
      <c r="K22" s="186">
        <f t="shared" si="2"/>
        <v>0</v>
      </c>
      <c r="L22" s="186"/>
      <c r="M22" s="186"/>
      <c r="N22" s="716"/>
      <c r="O22" s="186"/>
      <c r="P22" s="716"/>
    </row>
    <row r="23" spans="1:16" ht="18.75" x14ac:dyDescent="0.2">
      <c r="A23" s="418" t="s">
        <v>11</v>
      </c>
      <c r="B23" s="419">
        <f>SUM(B15:B22)</f>
        <v>20</v>
      </c>
      <c r="C23" s="419">
        <f>SUM(C15:C22)</f>
        <v>25</v>
      </c>
      <c r="D23" s="419">
        <f>SUM(D15:D22)</f>
        <v>30</v>
      </c>
      <c r="E23" s="419">
        <f>SUM(E15:E22)</f>
        <v>25</v>
      </c>
      <c r="F23" s="419">
        <f>SUM(B23:E23)</f>
        <v>100</v>
      </c>
      <c r="G23" s="419">
        <f>SUM(G15:G22)</f>
        <v>20</v>
      </c>
      <c r="H23" s="419">
        <f>SUM(H15:H22)</f>
        <v>25</v>
      </c>
      <c r="I23" s="419">
        <f>SUM(I15:I22)</f>
        <v>30</v>
      </c>
      <c r="J23" s="419">
        <f>SUM(J15:J22)</f>
        <v>0</v>
      </c>
      <c r="K23" s="419">
        <f t="shared" si="2"/>
        <v>75</v>
      </c>
      <c r="L23" s="308" t="s">
        <v>182</v>
      </c>
      <c r="M23" s="420"/>
      <c r="N23" s="565"/>
      <c r="O23" s="196"/>
      <c r="P23" s="565"/>
    </row>
    <row r="24" spans="1:16" ht="35.25" customHeight="1" x14ac:dyDescent="0.2">
      <c r="A24" s="472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287"/>
      <c r="M24" s="474"/>
      <c r="N24" s="809">
        <v>24661</v>
      </c>
      <c r="O24" s="230"/>
      <c r="P24" s="229"/>
    </row>
    <row r="25" spans="1:16" ht="35.25" customHeight="1" x14ac:dyDescent="0.3">
      <c r="A25" s="141" t="s">
        <v>325</v>
      </c>
      <c r="B25" s="167"/>
      <c r="C25" s="167"/>
      <c r="D25" s="167"/>
      <c r="E25" s="167"/>
      <c r="F25" s="167"/>
      <c r="G25" s="167"/>
      <c r="H25" s="167"/>
      <c r="I25" s="167"/>
      <c r="J25" s="168"/>
      <c r="K25" s="167"/>
      <c r="L25" s="167"/>
      <c r="M25" s="167"/>
      <c r="N25" s="167"/>
      <c r="O25" s="169"/>
      <c r="P25" s="170"/>
    </row>
    <row r="26" spans="1:16" ht="35.25" customHeight="1" x14ac:dyDescent="0.3">
      <c r="A26" s="141" t="s">
        <v>326</v>
      </c>
      <c r="B26" s="167"/>
      <c r="C26" s="167"/>
      <c r="D26" s="167"/>
      <c r="E26" s="167"/>
      <c r="F26" s="167"/>
      <c r="G26" s="167"/>
      <c r="H26" s="167"/>
      <c r="I26" s="167"/>
      <c r="J26" s="168"/>
      <c r="K26" s="167"/>
      <c r="L26" s="9"/>
      <c r="M26" s="167"/>
      <c r="N26" s="169"/>
      <c r="O26" s="169"/>
      <c r="P26" s="170"/>
    </row>
    <row r="27" spans="1:16" ht="35.25" customHeight="1" x14ac:dyDescent="0.3">
      <c r="A27" s="141" t="s">
        <v>345</v>
      </c>
      <c r="B27" s="167"/>
      <c r="C27" s="167"/>
      <c r="D27" s="167"/>
      <c r="E27" s="167"/>
      <c r="F27" s="167"/>
      <c r="G27" s="167"/>
      <c r="H27" s="167"/>
      <c r="I27" s="167"/>
      <c r="J27" s="168"/>
      <c r="K27" s="167"/>
      <c r="L27" s="167"/>
      <c r="M27" s="167"/>
      <c r="N27" s="167"/>
      <c r="O27" s="167"/>
      <c r="P27" s="167"/>
    </row>
    <row r="28" spans="1:16" ht="22.5" customHeight="1" x14ac:dyDescent="0.3">
      <c r="A28" s="8" t="s">
        <v>23</v>
      </c>
      <c r="B28" s="3"/>
      <c r="C28" s="3"/>
      <c r="D28" s="3"/>
      <c r="E28" s="3"/>
      <c r="F28" s="8"/>
      <c r="G28" s="3"/>
      <c r="H28" s="3"/>
      <c r="I28" s="3"/>
      <c r="J28" s="171"/>
      <c r="K28" s="8"/>
      <c r="L28" s="3"/>
      <c r="M28" s="172"/>
      <c r="N28" s="714"/>
      <c r="O28" s="714"/>
      <c r="P28" s="714"/>
    </row>
    <row r="29" spans="1:16" ht="18.75" x14ac:dyDescent="0.2">
      <c r="A29" s="720" t="s">
        <v>2</v>
      </c>
      <c r="B29" s="723" t="s">
        <v>375</v>
      </c>
      <c r="C29" s="724"/>
      <c r="D29" s="724"/>
      <c r="E29" s="724"/>
      <c r="F29" s="725"/>
      <c r="G29" s="726" t="s">
        <v>572</v>
      </c>
      <c r="H29" s="727"/>
      <c r="I29" s="727"/>
      <c r="J29" s="727"/>
      <c r="K29" s="728"/>
      <c r="L29" s="717" t="s">
        <v>3</v>
      </c>
      <c r="M29" s="232" t="s">
        <v>328</v>
      </c>
      <c r="N29" s="231" t="s">
        <v>14</v>
      </c>
      <c r="O29" s="233" t="s">
        <v>329</v>
      </c>
      <c r="P29" s="231" t="s">
        <v>330</v>
      </c>
    </row>
    <row r="30" spans="1:16" ht="18.75" x14ac:dyDescent="0.2">
      <c r="A30" s="722"/>
      <c r="B30" s="720" t="s">
        <v>5</v>
      </c>
      <c r="C30" s="720" t="s">
        <v>6</v>
      </c>
      <c r="D30" s="720" t="s">
        <v>7</v>
      </c>
      <c r="E30" s="720" t="s">
        <v>8</v>
      </c>
      <c r="F30" s="720" t="s">
        <v>9</v>
      </c>
      <c r="G30" s="720" t="s">
        <v>5</v>
      </c>
      <c r="H30" s="720" t="s">
        <v>6</v>
      </c>
      <c r="I30" s="717" t="s">
        <v>7</v>
      </c>
      <c r="J30" s="717" t="s">
        <v>8</v>
      </c>
      <c r="K30" s="717" t="s">
        <v>9</v>
      </c>
      <c r="L30" s="718"/>
      <c r="M30" s="236" t="s">
        <v>331</v>
      </c>
      <c r="N30" s="235" t="s">
        <v>410</v>
      </c>
      <c r="O30" s="237" t="e">
        <f>+#REF!</f>
        <v>#REF!</v>
      </c>
      <c r="P30" s="235" t="s">
        <v>332</v>
      </c>
    </row>
    <row r="31" spans="1:16" ht="18.75" x14ac:dyDescent="0.3">
      <c r="A31" s="721"/>
      <c r="B31" s="721"/>
      <c r="C31" s="721"/>
      <c r="D31" s="721"/>
      <c r="E31" s="721"/>
      <c r="F31" s="721"/>
      <c r="G31" s="721"/>
      <c r="H31" s="721"/>
      <c r="I31" s="719"/>
      <c r="J31" s="719"/>
      <c r="K31" s="719"/>
      <c r="L31" s="719"/>
      <c r="M31" s="239"/>
      <c r="N31" s="238"/>
      <c r="O31" s="240" t="s">
        <v>333</v>
      </c>
      <c r="P31" s="159" t="s">
        <v>334</v>
      </c>
    </row>
    <row r="32" spans="1:16" ht="19.5" thickBot="1" x14ac:dyDescent="0.35">
      <c r="A32" s="241" t="s">
        <v>10</v>
      </c>
      <c r="B32" s="242"/>
      <c r="C32" s="242"/>
      <c r="D32" s="242"/>
      <c r="E32" s="242"/>
      <c r="F32" s="242"/>
      <c r="G32" s="242"/>
      <c r="H32" s="242"/>
      <c r="I32" s="243"/>
      <c r="J32" s="244"/>
      <c r="K32" s="243"/>
      <c r="L32" s="245"/>
      <c r="M32" s="246"/>
      <c r="N32" s="247"/>
      <c r="O32" s="136"/>
      <c r="P32" s="248"/>
    </row>
    <row r="33" spans="1:16" ht="19.5" thickTop="1" x14ac:dyDescent="0.3">
      <c r="A33" s="414" t="s">
        <v>237</v>
      </c>
      <c r="B33" s="415">
        <f>+SUM(B35:B41)</f>
        <v>25</v>
      </c>
      <c r="C33" s="415">
        <f t="shared" ref="C33:J33" si="3">+SUM(C35:C41)</f>
        <v>20</v>
      </c>
      <c r="D33" s="415">
        <f t="shared" si="3"/>
        <v>30</v>
      </c>
      <c r="E33" s="415">
        <f t="shared" si="3"/>
        <v>25</v>
      </c>
      <c r="F33" s="415">
        <f>+SUM(F35:F41)</f>
        <v>100</v>
      </c>
      <c r="G33" s="415">
        <f>+SUM(G35:G41)</f>
        <v>25</v>
      </c>
      <c r="H33" s="415">
        <f t="shared" si="3"/>
        <v>20</v>
      </c>
      <c r="I33" s="415">
        <f t="shared" si="3"/>
        <v>30</v>
      </c>
      <c r="J33" s="415">
        <f t="shared" si="3"/>
        <v>0</v>
      </c>
      <c r="K33" s="415">
        <f>+SUM(K35:K41)</f>
        <v>75</v>
      </c>
      <c r="L33" s="414" t="s">
        <v>182</v>
      </c>
      <c r="M33" s="414"/>
      <c r="N33" s="417"/>
      <c r="O33" s="197">
        <f>1848400+4990680</f>
        <v>6839080</v>
      </c>
      <c r="P33" s="174"/>
    </row>
    <row r="34" spans="1:16" ht="37.5" x14ac:dyDescent="0.2">
      <c r="A34" s="198" t="s">
        <v>346</v>
      </c>
      <c r="B34" s="199"/>
      <c r="C34" s="199"/>
      <c r="D34" s="199"/>
      <c r="E34" s="199"/>
      <c r="F34" s="200"/>
      <c r="G34" s="199"/>
      <c r="H34" s="199"/>
      <c r="I34" s="199"/>
      <c r="J34" s="201"/>
      <c r="K34" s="200"/>
      <c r="L34" s="202" t="s">
        <v>347</v>
      </c>
      <c r="M34" s="202"/>
      <c r="N34" s="195"/>
      <c r="O34" s="203"/>
      <c r="P34" s="195"/>
    </row>
    <row r="35" spans="1:16" ht="51.75" x14ac:dyDescent="0.2">
      <c r="A35" s="204" t="s">
        <v>348</v>
      </c>
      <c r="B35" s="205"/>
      <c r="C35" s="205"/>
      <c r="D35" s="205">
        <v>5</v>
      </c>
      <c r="E35" s="205"/>
      <c r="F35" s="206">
        <f t="shared" ref="F35:F42" si="4">SUM(B35:E35)</f>
        <v>5</v>
      </c>
      <c r="G35" s="205"/>
      <c r="H35" s="205"/>
      <c r="I35" s="205">
        <v>5</v>
      </c>
      <c r="J35" s="207"/>
      <c r="K35" s="206">
        <f t="shared" ref="K35:K42" si="5">SUM(G35:J35)</f>
        <v>5</v>
      </c>
      <c r="L35" s="205"/>
      <c r="M35" s="208" t="s">
        <v>349</v>
      </c>
      <c r="N35" s="705" t="s">
        <v>418</v>
      </c>
      <c r="O35" s="708"/>
      <c r="P35" s="711"/>
    </row>
    <row r="36" spans="1:16" ht="18.75" x14ac:dyDescent="0.2">
      <c r="A36" s="204" t="s">
        <v>338</v>
      </c>
      <c r="B36" s="205"/>
      <c r="C36" s="205"/>
      <c r="D36" s="205"/>
      <c r="E36" s="205">
        <v>5</v>
      </c>
      <c r="F36" s="206">
        <f t="shared" si="4"/>
        <v>5</v>
      </c>
      <c r="G36" s="205"/>
      <c r="H36" s="205"/>
      <c r="I36" s="205"/>
      <c r="J36" s="207"/>
      <c r="K36" s="206">
        <f t="shared" si="5"/>
        <v>0</v>
      </c>
      <c r="L36" s="205"/>
      <c r="M36" s="209"/>
      <c r="N36" s="706"/>
      <c r="O36" s="709"/>
      <c r="P36" s="712"/>
    </row>
    <row r="37" spans="1:16" ht="18.75" x14ac:dyDescent="0.2">
      <c r="A37" s="210" t="s">
        <v>350</v>
      </c>
      <c r="B37" s="207">
        <v>5</v>
      </c>
      <c r="C37" s="205">
        <v>5</v>
      </c>
      <c r="D37" s="205"/>
      <c r="E37" s="207"/>
      <c r="F37" s="211">
        <f t="shared" si="4"/>
        <v>10</v>
      </c>
      <c r="G37" s="207">
        <v>5</v>
      </c>
      <c r="H37" s="205">
        <v>5</v>
      </c>
      <c r="I37" s="205"/>
      <c r="J37" s="207"/>
      <c r="K37" s="211">
        <f t="shared" si="5"/>
        <v>10</v>
      </c>
      <c r="L37" s="212"/>
      <c r="M37" s="212"/>
      <c r="N37" s="706"/>
      <c r="O37" s="709"/>
      <c r="P37" s="712"/>
    </row>
    <row r="38" spans="1:16" ht="18.75" x14ac:dyDescent="0.2">
      <c r="A38" s="213" t="s">
        <v>351</v>
      </c>
      <c r="B38" s="205">
        <v>5</v>
      </c>
      <c r="C38" s="205">
        <v>5</v>
      </c>
      <c r="D38" s="205">
        <v>5</v>
      </c>
      <c r="E38" s="205"/>
      <c r="F38" s="206">
        <f t="shared" si="4"/>
        <v>15</v>
      </c>
      <c r="G38" s="205">
        <v>5</v>
      </c>
      <c r="H38" s="205">
        <v>5</v>
      </c>
      <c r="I38" s="205">
        <v>5</v>
      </c>
      <c r="J38" s="207"/>
      <c r="K38" s="206">
        <f t="shared" si="5"/>
        <v>15</v>
      </c>
      <c r="L38" s="205"/>
      <c r="M38" s="209"/>
      <c r="N38" s="706"/>
      <c r="O38" s="709"/>
      <c r="P38" s="712"/>
    </row>
    <row r="39" spans="1:16" ht="37.5" x14ac:dyDescent="0.2">
      <c r="A39" s="210" t="s">
        <v>352</v>
      </c>
      <c r="B39" s="205">
        <v>15</v>
      </c>
      <c r="C39" s="205">
        <v>5</v>
      </c>
      <c r="D39" s="214">
        <v>10</v>
      </c>
      <c r="E39" s="214">
        <v>5</v>
      </c>
      <c r="F39" s="215">
        <f t="shared" si="4"/>
        <v>35</v>
      </c>
      <c r="G39" s="205">
        <v>15</v>
      </c>
      <c r="H39" s="214">
        <v>5</v>
      </c>
      <c r="I39" s="205">
        <v>10</v>
      </c>
      <c r="J39" s="216"/>
      <c r="K39" s="215">
        <f t="shared" si="5"/>
        <v>30</v>
      </c>
      <c r="L39" s="205"/>
      <c r="M39" s="205"/>
      <c r="N39" s="706"/>
      <c r="O39" s="709"/>
      <c r="P39" s="712"/>
    </row>
    <row r="40" spans="1:16" ht="37.5" x14ac:dyDescent="0.2">
      <c r="A40" s="210" t="s">
        <v>353</v>
      </c>
      <c r="B40" s="205"/>
      <c r="C40" s="205">
        <v>5</v>
      </c>
      <c r="D40" s="205">
        <v>10</v>
      </c>
      <c r="E40" s="205">
        <v>10</v>
      </c>
      <c r="F40" s="215">
        <f t="shared" si="4"/>
        <v>25</v>
      </c>
      <c r="G40" s="205"/>
      <c r="H40" s="205">
        <v>5</v>
      </c>
      <c r="I40" s="205">
        <v>10</v>
      </c>
      <c r="J40" s="207"/>
      <c r="K40" s="215">
        <f t="shared" si="5"/>
        <v>15</v>
      </c>
      <c r="L40" s="205"/>
      <c r="M40" s="205"/>
      <c r="N40" s="706"/>
      <c r="O40" s="709"/>
      <c r="P40" s="712"/>
    </row>
    <row r="41" spans="1:16" ht="18.75" x14ac:dyDescent="0.2">
      <c r="A41" s="210" t="s">
        <v>354</v>
      </c>
      <c r="B41" s="205"/>
      <c r="C41" s="205"/>
      <c r="D41" s="205"/>
      <c r="E41" s="205">
        <v>5</v>
      </c>
      <c r="F41" s="215">
        <f t="shared" si="4"/>
        <v>5</v>
      </c>
      <c r="G41" s="205"/>
      <c r="H41" s="205"/>
      <c r="I41" s="205"/>
      <c r="J41" s="207"/>
      <c r="K41" s="215">
        <f t="shared" si="5"/>
        <v>0</v>
      </c>
      <c r="L41" s="205"/>
      <c r="M41" s="205"/>
      <c r="N41" s="706"/>
      <c r="O41" s="709"/>
      <c r="P41" s="712"/>
    </row>
    <row r="42" spans="1:16" ht="18.75" x14ac:dyDescent="0.2">
      <c r="A42" s="418" t="s">
        <v>11</v>
      </c>
      <c r="B42" s="419">
        <f>SUM(B34:B41)</f>
        <v>25</v>
      </c>
      <c r="C42" s="419">
        <f>SUM(C34:C41)</f>
        <v>20</v>
      </c>
      <c r="D42" s="419">
        <f>SUM(D34:D41)</f>
        <v>30</v>
      </c>
      <c r="E42" s="419">
        <f>SUM(E34:E41)</f>
        <v>25</v>
      </c>
      <c r="F42" s="419">
        <f t="shared" si="4"/>
        <v>100</v>
      </c>
      <c r="G42" s="419">
        <f>SUM(G34:G41)</f>
        <v>25</v>
      </c>
      <c r="H42" s="419">
        <f>SUM(H34:H41)</f>
        <v>20</v>
      </c>
      <c r="I42" s="419">
        <f>SUM(I34:I41)</f>
        <v>30</v>
      </c>
      <c r="J42" s="419">
        <f>SUM(J34:J41)</f>
        <v>0</v>
      </c>
      <c r="K42" s="419">
        <f t="shared" si="5"/>
        <v>75</v>
      </c>
      <c r="L42" s="418" t="s">
        <v>182</v>
      </c>
      <c r="M42" s="418"/>
      <c r="N42" s="707"/>
      <c r="O42" s="710"/>
      <c r="P42" s="713"/>
    </row>
    <row r="43" spans="1:16" ht="18.75" x14ac:dyDescent="0.3">
      <c r="A43" s="470"/>
      <c r="B43" s="485"/>
      <c r="C43" s="485"/>
      <c r="D43" s="485"/>
      <c r="E43" s="485"/>
      <c r="F43" s="486"/>
      <c r="G43" s="485"/>
      <c r="H43" s="485"/>
      <c r="I43" s="485"/>
      <c r="J43" s="485"/>
      <c r="K43" s="486"/>
      <c r="L43" s="487"/>
      <c r="M43" s="483"/>
      <c r="N43" s="484"/>
      <c r="O43" s="482"/>
      <c r="P43" s="28"/>
    </row>
    <row r="44" spans="1:16" ht="18.75" x14ac:dyDescent="0.3">
      <c r="A44" s="529" t="s">
        <v>325</v>
      </c>
      <c r="B44" s="485"/>
      <c r="C44" s="485"/>
      <c r="D44" s="485"/>
      <c r="E44" s="485"/>
      <c r="F44" s="486"/>
      <c r="G44" s="485"/>
      <c r="H44" s="485"/>
      <c r="I44" s="485"/>
      <c r="J44" s="485"/>
      <c r="K44" s="486"/>
      <c r="L44" s="487"/>
      <c r="M44" s="483"/>
      <c r="N44" s="484"/>
      <c r="O44" s="482"/>
      <c r="P44" s="28"/>
    </row>
    <row r="45" spans="1:16" ht="18.75" x14ac:dyDescent="0.3">
      <c r="A45" s="529" t="s">
        <v>536</v>
      </c>
      <c r="B45" s="485"/>
      <c r="C45" s="485"/>
      <c r="D45" s="485"/>
      <c r="E45" s="485"/>
      <c r="F45" s="486"/>
      <c r="G45" s="485"/>
      <c r="H45" s="485"/>
      <c r="I45" s="485"/>
      <c r="J45" s="485"/>
      <c r="K45" s="486"/>
      <c r="L45" s="487"/>
      <c r="M45" s="483"/>
      <c r="N45" s="484"/>
      <c r="O45" s="482"/>
      <c r="P45" s="28"/>
    </row>
    <row r="46" spans="1:16" ht="18.75" x14ac:dyDescent="0.3">
      <c r="A46" s="529" t="s">
        <v>537</v>
      </c>
      <c r="B46" s="485"/>
      <c r="C46" s="485"/>
      <c r="D46" s="485"/>
      <c r="E46" s="485"/>
      <c r="F46" s="486"/>
      <c r="G46" s="485"/>
      <c r="H46" s="485"/>
      <c r="I46" s="485"/>
      <c r="J46" s="485"/>
      <c r="K46" s="486"/>
      <c r="L46" s="487"/>
      <c r="M46" s="483"/>
      <c r="N46" s="484"/>
      <c r="O46" s="482"/>
      <c r="P46" s="28"/>
    </row>
    <row r="47" spans="1:16" ht="18.75" x14ac:dyDescent="0.3">
      <c r="A47" s="476" t="s">
        <v>23</v>
      </c>
      <c r="B47" s="3"/>
      <c r="C47" s="3"/>
      <c r="D47" s="3"/>
      <c r="E47" s="3"/>
      <c r="F47" s="8"/>
      <c r="G47" s="3"/>
      <c r="H47" s="3"/>
      <c r="I47" s="3"/>
      <c r="J47" s="171"/>
      <c r="K47" s="8"/>
      <c r="L47" s="3"/>
      <c r="M47" s="3"/>
      <c r="N47" s="217"/>
      <c r="O47" s="217"/>
      <c r="P47" s="3"/>
    </row>
    <row r="48" spans="1:16" ht="18.75" x14ac:dyDescent="0.2">
      <c r="A48" s="740" t="s">
        <v>2</v>
      </c>
      <c r="B48" s="723" t="s">
        <v>375</v>
      </c>
      <c r="C48" s="724"/>
      <c r="D48" s="724"/>
      <c r="E48" s="724"/>
      <c r="F48" s="725"/>
      <c r="G48" s="726" t="s">
        <v>572</v>
      </c>
      <c r="H48" s="727"/>
      <c r="I48" s="727"/>
      <c r="J48" s="727"/>
      <c r="K48" s="728"/>
      <c r="L48" s="729" t="s">
        <v>3</v>
      </c>
      <c r="M48" s="494" t="s">
        <v>328</v>
      </c>
      <c r="N48" s="495" t="s">
        <v>14</v>
      </c>
      <c r="O48" s="496" t="s">
        <v>329</v>
      </c>
      <c r="P48" s="495" t="s">
        <v>330</v>
      </c>
    </row>
    <row r="49" spans="1:16" ht="18.75" x14ac:dyDescent="0.2">
      <c r="A49" s="741"/>
      <c r="B49" s="740" t="s">
        <v>5</v>
      </c>
      <c r="C49" s="740" t="s">
        <v>6</v>
      </c>
      <c r="D49" s="740" t="s">
        <v>7</v>
      </c>
      <c r="E49" s="740" t="s">
        <v>8</v>
      </c>
      <c r="F49" s="740" t="s">
        <v>9</v>
      </c>
      <c r="G49" s="740" t="s">
        <v>5</v>
      </c>
      <c r="H49" s="740" t="s">
        <v>6</v>
      </c>
      <c r="I49" s="729" t="s">
        <v>7</v>
      </c>
      <c r="J49" s="729" t="s">
        <v>8</v>
      </c>
      <c r="K49" s="729" t="s">
        <v>9</v>
      </c>
      <c r="L49" s="743"/>
      <c r="M49" s="497" t="s">
        <v>331</v>
      </c>
      <c r="N49" s="440" t="s">
        <v>410</v>
      </c>
      <c r="O49" s="498" t="e">
        <f>+#REF!</f>
        <v>#REF!</v>
      </c>
      <c r="P49" s="440" t="s">
        <v>332</v>
      </c>
    </row>
    <row r="50" spans="1:16" ht="18.75" x14ac:dyDescent="0.3">
      <c r="A50" s="742"/>
      <c r="B50" s="742"/>
      <c r="C50" s="742"/>
      <c r="D50" s="742"/>
      <c r="E50" s="742"/>
      <c r="F50" s="742"/>
      <c r="G50" s="742"/>
      <c r="H50" s="742"/>
      <c r="I50" s="730"/>
      <c r="J50" s="730"/>
      <c r="K50" s="730"/>
      <c r="L50" s="730"/>
      <c r="M50" s="457"/>
      <c r="N50" s="439"/>
      <c r="O50" s="499" t="s">
        <v>333</v>
      </c>
      <c r="P50" s="480" t="s">
        <v>334</v>
      </c>
    </row>
    <row r="51" spans="1:16" ht="19.5" thickBot="1" x14ac:dyDescent="0.35">
      <c r="A51" s="500" t="s">
        <v>10</v>
      </c>
      <c r="B51" s="501"/>
      <c r="C51" s="501"/>
      <c r="D51" s="501"/>
      <c r="E51" s="501"/>
      <c r="F51" s="501"/>
      <c r="G51" s="501"/>
      <c r="H51" s="501"/>
      <c r="I51" s="502"/>
      <c r="J51" s="503"/>
      <c r="K51" s="502"/>
      <c r="L51" s="504"/>
      <c r="M51" s="505"/>
      <c r="N51" s="506"/>
      <c r="O51" s="477"/>
      <c r="P51" s="507"/>
    </row>
    <row r="52" spans="1:16" ht="19.5" thickTop="1" x14ac:dyDescent="0.3">
      <c r="A52" s="508" t="s">
        <v>237</v>
      </c>
      <c r="B52" s="509">
        <f>+SUM(B54:B60)</f>
        <v>0</v>
      </c>
      <c r="C52" s="509">
        <f t="shared" ref="C52:E52" si="6">+SUM(C54:C60)</f>
        <v>0</v>
      </c>
      <c r="D52" s="509">
        <f t="shared" si="6"/>
        <v>65</v>
      </c>
      <c r="E52" s="509">
        <f t="shared" si="6"/>
        <v>35</v>
      </c>
      <c r="F52" s="509">
        <f>+SUM(F54:F60)</f>
        <v>100</v>
      </c>
      <c r="G52" s="509">
        <f>+SUM(G54:G60)</f>
        <v>0</v>
      </c>
      <c r="H52" s="509">
        <f t="shared" ref="H52:J52" si="7">+SUM(H54:H60)</f>
        <v>0</v>
      </c>
      <c r="I52" s="509">
        <f t="shared" si="7"/>
        <v>65</v>
      </c>
      <c r="J52" s="509">
        <f t="shared" si="7"/>
        <v>0</v>
      </c>
      <c r="K52" s="509">
        <f>+SUM(K54:K60)</f>
        <v>65</v>
      </c>
      <c r="L52" s="508" t="s">
        <v>182</v>
      </c>
      <c r="M52" s="508"/>
      <c r="N52" s="510"/>
      <c r="O52" s="511">
        <f>1848400+4990680</f>
        <v>6839080</v>
      </c>
      <c r="P52" s="475"/>
    </row>
    <row r="53" spans="1:16" ht="37.5" x14ac:dyDescent="0.2">
      <c r="A53" s="566" t="s">
        <v>392</v>
      </c>
      <c r="B53" s="488"/>
      <c r="C53" s="488"/>
      <c r="D53" s="488"/>
      <c r="E53" s="488"/>
      <c r="F53" s="489"/>
      <c r="G53" s="488"/>
      <c r="H53" s="488"/>
      <c r="I53" s="488"/>
      <c r="J53" s="490"/>
      <c r="K53" s="489"/>
      <c r="L53" s="491"/>
      <c r="M53" s="569" t="s">
        <v>467</v>
      </c>
      <c r="N53" s="492"/>
      <c r="O53" s="493"/>
      <c r="P53" s="492"/>
    </row>
    <row r="54" spans="1:16" ht="18.75" x14ac:dyDescent="0.2">
      <c r="A54" s="571" t="s">
        <v>463</v>
      </c>
      <c r="B54" s="570"/>
      <c r="C54" s="570"/>
      <c r="D54" s="570">
        <v>5</v>
      </c>
      <c r="E54" s="570"/>
      <c r="F54" s="572">
        <f t="shared" ref="F54:F61" si="8">SUM(B54:E54)</f>
        <v>5</v>
      </c>
      <c r="G54" s="570"/>
      <c r="H54" s="570"/>
      <c r="I54" s="570">
        <v>5</v>
      </c>
      <c r="J54" s="573"/>
      <c r="K54" s="572">
        <f t="shared" ref="K54:K61" si="9">SUM(G54:J54)</f>
        <v>5</v>
      </c>
      <c r="L54" s="570"/>
      <c r="M54" s="574"/>
      <c r="N54" s="733" t="s">
        <v>468</v>
      </c>
      <c r="O54" s="734"/>
      <c r="P54" s="737"/>
    </row>
    <row r="55" spans="1:16" ht="18.75" x14ac:dyDescent="0.2">
      <c r="A55" s="571" t="s">
        <v>464</v>
      </c>
      <c r="B55" s="570"/>
      <c r="C55" s="570"/>
      <c r="D55" s="570">
        <v>30</v>
      </c>
      <c r="E55" s="570">
        <v>20</v>
      </c>
      <c r="F55" s="572">
        <f t="shared" si="8"/>
        <v>50</v>
      </c>
      <c r="G55" s="570"/>
      <c r="H55" s="570"/>
      <c r="I55" s="570">
        <v>30</v>
      </c>
      <c r="J55" s="573"/>
      <c r="K55" s="572">
        <f t="shared" si="9"/>
        <v>30</v>
      </c>
      <c r="L55" s="570"/>
      <c r="M55" s="575"/>
      <c r="N55" s="657"/>
      <c r="O55" s="735"/>
      <c r="P55" s="738"/>
    </row>
    <row r="56" spans="1:16" ht="18.75" x14ac:dyDescent="0.2">
      <c r="A56" s="576" t="s">
        <v>465</v>
      </c>
      <c r="B56" s="573"/>
      <c r="C56" s="570"/>
      <c r="D56" s="570">
        <v>30</v>
      </c>
      <c r="E56" s="570">
        <v>10</v>
      </c>
      <c r="F56" s="577">
        <f t="shared" si="8"/>
        <v>40</v>
      </c>
      <c r="G56" s="573"/>
      <c r="H56" s="570"/>
      <c r="I56" s="570">
        <v>30</v>
      </c>
      <c r="J56" s="573"/>
      <c r="K56" s="577">
        <f t="shared" si="9"/>
        <v>30</v>
      </c>
      <c r="L56" s="578"/>
      <c r="M56" s="578"/>
      <c r="N56" s="657"/>
      <c r="O56" s="735"/>
      <c r="P56" s="738"/>
    </row>
    <row r="57" spans="1:16" ht="18.75" x14ac:dyDescent="0.2">
      <c r="A57" s="579" t="s">
        <v>466</v>
      </c>
      <c r="B57" s="570"/>
      <c r="C57" s="570"/>
      <c r="D57" s="570"/>
      <c r="E57" s="570">
        <v>5</v>
      </c>
      <c r="F57" s="572">
        <f t="shared" si="8"/>
        <v>5</v>
      </c>
      <c r="G57" s="570"/>
      <c r="H57" s="570"/>
      <c r="I57" s="570"/>
      <c r="J57" s="573"/>
      <c r="K57" s="572">
        <f t="shared" si="9"/>
        <v>0</v>
      </c>
      <c r="L57" s="570"/>
      <c r="M57" s="575"/>
      <c r="N57" s="657"/>
      <c r="O57" s="735"/>
      <c r="P57" s="738"/>
    </row>
    <row r="58" spans="1:16" ht="18.75" x14ac:dyDescent="0.2">
      <c r="A58" s="576"/>
      <c r="B58" s="570"/>
      <c r="C58" s="570"/>
      <c r="D58" s="570"/>
      <c r="E58" s="570"/>
      <c r="F58" s="572">
        <f t="shared" si="8"/>
        <v>0</v>
      </c>
      <c r="G58" s="570"/>
      <c r="H58" s="570"/>
      <c r="I58" s="570"/>
      <c r="J58" s="573"/>
      <c r="K58" s="572">
        <f t="shared" si="9"/>
        <v>0</v>
      </c>
      <c r="L58" s="570"/>
      <c r="M58" s="570"/>
      <c r="N58" s="657"/>
      <c r="O58" s="735"/>
      <c r="P58" s="738"/>
    </row>
    <row r="59" spans="1:16" ht="18.75" x14ac:dyDescent="0.2">
      <c r="A59" s="576"/>
      <c r="B59" s="570"/>
      <c r="C59" s="570"/>
      <c r="D59" s="570"/>
      <c r="E59" s="570"/>
      <c r="F59" s="572">
        <f t="shared" si="8"/>
        <v>0</v>
      </c>
      <c r="G59" s="570"/>
      <c r="H59" s="570"/>
      <c r="I59" s="570"/>
      <c r="J59" s="573"/>
      <c r="K59" s="572">
        <f t="shared" si="9"/>
        <v>0</v>
      </c>
      <c r="L59" s="570"/>
      <c r="M59" s="570"/>
      <c r="N59" s="657"/>
      <c r="O59" s="735"/>
      <c r="P59" s="738"/>
    </row>
    <row r="60" spans="1:16" ht="18.75" x14ac:dyDescent="0.2">
      <c r="A60" s="576"/>
      <c r="B60" s="570"/>
      <c r="C60" s="570"/>
      <c r="D60" s="570"/>
      <c r="E60" s="570"/>
      <c r="F60" s="572">
        <f t="shared" si="8"/>
        <v>0</v>
      </c>
      <c r="G60" s="570"/>
      <c r="H60" s="570"/>
      <c r="I60" s="570"/>
      <c r="J60" s="573"/>
      <c r="K60" s="572">
        <f t="shared" si="9"/>
        <v>0</v>
      </c>
      <c r="L60" s="570"/>
      <c r="M60" s="570"/>
      <c r="N60" s="657"/>
      <c r="O60" s="735"/>
      <c r="P60" s="738"/>
    </row>
    <row r="61" spans="1:16" ht="18.75" x14ac:dyDescent="0.2">
      <c r="A61" s="567" t="s">
        <v>11</v>
      </c>
      <c r="B61" s="568">
        <f>SUM(B53:B60)</f>
        <v>0</v>
      </c>
      <c r="C61" s="568">
        <f>SUM(C53:C60)</f>
        <v>0</v>
      </c>
      <c r="D61" s="568">
        <f>SUM(D53:D60)</f>
        <v>65</v>
      </c>
      <c r="E61" s="568">
        <f>SUM(E53:E60)</f>
        <v>35</v>
      </c>
      <c r="F61" s="568">
        <f t="shared" si="8"/>
        <v>100</v>
      </c>
      <c r="G61" s="568">
        <f>SUM(G53:G60)</f>
        <v>0</v>
      </c>
      <c r="H61" s="568">
        <f>SUM(H53:H60)</f>
        <v>0</v>
      </c>
      <c r="I61" s="568">
        <f>SUM(I53:I60)</f>
        <v>65</v>
      </c>
      <c r="J61" s="568">
        <f>SUM(J53:J60)</f>
        <v>0</v>
      </c>
      <c r="K61" s="568">
        <f t="shared" si="9"/>
        <v>65</v>
      </c>
      <c r="L61" s="567" t="s">
        <v>182</v>
      </c>
      <c r="M61" s="567"/>
      <c r="N61" s="658"/>
      <c r="O61" s="736"/>
      <c r="P61" s="739"/>
    </row>
    <row r="62" spans="1:16" x14ac:dyDescent="0.35">
      <c r="A62" s="3"/>
      <c r="B62" s="3"/>
      <c r="C62" s="3"/>
      <c r="D62" s="3"/>
      <c r="E62" s="3"/>
      <c r="F62" s="8"/>
      <c r="G62" s="3"/>
      <c r="H62" s="3"/>
      <c r="I62" s="3"/>
      <c r="J62" s="171"/>
      <c r="K62" s="8"/>
      <c r="L62" s="3"/>
      <c r="M62" s="3"/>
      <c r="N62" s="809">
        <v>24661</v>
      </c>
      <c r="O62" s="217"/>
    </row>
    <row r="63" spans="1:16" x14ac:dyDescent="0.35">
      <c r="A63" s="3"/>
      <c r="B63" s="3"/>
      <c r="C63" s="3"/>
      <c r="D63" s="3"/>
      <c r="E63" s="3"/>
      <c r="F63" s="8"/>
      <c r="G63" s="3"/>
      <c r="H63" s="3"/>
      <c r="I63" s="3"/>
      <c r="J63" s="171"/>
      <c r="K63" s="8"/>
      <c r="L63" s="3"/>
      <c r="M63" s="3"/>
      <c r="N63" s="217"/>
      <c r="O63" s="217"/>
    </row>
    <row r="64" spans="1:16" x14ac:dyDescent="0.35">
      <c r="A64" s="3"/>
      <c r="B64" s="3"/>
      <c r="C64" s="3"/>
      <c r="D64" s="3"/>
      <c r="E64" s="3"/>
      <c r="F64" s="8"/>
      <c r="G64" s="3"/>
      <c r="H64" s="3"/>
      <c r="I64" s="3"/>
      <c r="J64" s="171"/>
      <c r="K64" s="8"/>
      <c r="L64" s="3"/>
      <c r="M64" s="3"/>
      <c r="N64" s="217"/>
      <c r="O64" s="217"/>
    </row>
    <row r="65" spans="1:15" x14ac:dyDescent="0.35">
      <c r="A65" s="3"/>
      <c r="B65" s="3"/>
      <c r="C65" s="3"/>
      <c r="D65" s="3"/>
      <c r="E65" s="3"/>
      <c r="F65" s="8"/>
      <c r="G65" s="3"/>
      <c r="H65" s="3"/>
      <c r="I65" s="3"/>
      <c r="J65" s="171"/>
      <c r="K65" s="8"/>
      <c r="L65" s="3"/>
      <c r="M65" s="3"/>
      <c r="N65" s="217"/>
      <c r="O65" s="217"/>
    </row>
    <row r="66" spans="1:15" x14ac:dyDescent="0.35">
      <c r="A66" s="3"/>
      <c r="B66" s="3"/>
      <c r="C66" s="3"/>
      <c r="D66" s="3"/>
      <c r="E66" s="3"/>
      <c r="F66" s="8"/>
      <c r="G66" s="3"/>
      <c r="H66" s="3"/>
      <c r="I66" s="3"/>
      <c r="J66" s="171"/>
      <c r="K66" s="8"/>
      <c r="L66" s="3"/>
      <c r="M66" s="3"/>
      <c r="N66" s="217"/>
      <c r="O66" s="217"/>
    </row>
    <row r="67" spans="1:15" x14ac:dyDescent="0.35">
      <c r="A67" s="3"/>
      <c r="B67" s="3"/>
      <c r="C67" s="3"/>
      <c r="D67" s="3"/>
      <c r="E67" s="3"/>
      <c r="F67" s="8"/>
      <c r="G67" s="3"/>
      <c r="H67" s="3"/>
      <c r="I67" s="3"/>
      <c r="J67" s="171"/>
      <c r="K67" s="8"/>
      <c r="L67" s="3"/>
      <c r="M67" s="3"/>
      <c r="N67" s="217"/>
      <c r="O67" s="217"/>
    </row>
    <row r="68" spans="1:15" x14ac:dyDescent="0.35">
      <c r="A68" s="3"/>
      <c r="B68" s="3"/>
      <c r="C68" s="3"/>
      <c r="D68" s="3"/>
      <c r="E68" s="3"/>
      <c r="F68" s="8"/>
      <c r="G68" s="3"/>
      <c r="H68" s="3"/>
      <c r="I68" s="3"/>
      <c r="J68" s="171"/>
      <c r="K68" s="8"/>
      <c r="L68" s="3"/>
      <c r="M68" s="3"/>
      <c r="N68" s="217"/>
      <c r="O68" s="217"/>
    </row>
    <row r="69" spans="1:15" x14ac:dyDescent="0.35">
      <c r="A69" s="3"/>
      <c r="B69" s="3"/>
      <c r="C69" s="3"/>
      <c r="D69" s="3"/>
      <c r="E69" s="3"/>
      <c r="F69" s="8"/>
      <c r="G69" s="3"/>
      <c r="H69" s="3"/>
      <c r="I69" s="3"/>
      <c r="J69" s="171"/>
      <c r="K69" s="8"/>
      <c r="L69" s="3"/>
      <c r="M69" s="3"/>
      <c r="N69" s="217"/>
      <c r="O69" s="217"/>
    </row>
    <row r="70" spans="1:15" x14ac:dyDescent="0.35">
      <c r="A70" s="3"/>
      <c r="B70" s="3"/>
      <c r="C70" s="3"/>
      <c r="D70" s="3"/>
      <c r="E70" s="3"/>
      <c r="F70" s="8"/>
      <c r="G70" s="3"/>
      <c r="H70" s="3"/>
      <c r="I70" s="3"/>
      <c r="J70" s="171"/>
      <c r="K70" s="8"/>
      <c r="L70" s="3"/>
      <c r="M70" s="3"/>
      <c r="N70" s="217"/>
      <c r="O70" s="217"/>
    </row>
    <row r="71" spans="1:15" x14ac:dyDescent="0.35">
      <c r="A71" s="3"/>
      <c r="B71" s="3"/>
      <c r="C71" s="3"/>
      <c r="D71" s="3"/>
      <c r="E71" s="3"/>
      <c r="F71" s="8"/>
      <c r="G71" s="3"/>
      <c r="H71" s="3"/>
      <c r="I71" s="3"/>
      <c r="J71" s="171"/>
      <c r="K71" s="8"/>
      <c r="L71" s="3"/>
      <c r="M71" s="3"/>
      <c r="N71" s="217"/>
      <c r="O71" s="217"/>
    </row>
    <row r="72" spans="1:15" x14ac:dyDescent="0.35">
      <c r="A72" s="3"/>
      <c r="B72" s="3"/>
      <c r="C72" s="3"/>
      <c r="D72" s="3"/>
      <c r="E72" s="3"/>
      <c r="F72" s="8"/>
      <c r="G72" s="3"/>
      <c r="H72" s="3"/>
      <c r="I72" s="3"/>
      <c r="J72" s="171"/>
      <c r="K72" s="8"/>
      <c r="L72" s="3"/>
      <c r="M72" s="3"/>
      <c r="N72" s="217"/>
    </row>
    <row r="73" spans="1:15" x14ac:dyDescent="0.35">
      <c r="A73" s="3"/>
      <c r="B73" s="3"/>
      <c r="C73" s="3"/>
      <c r="D73" s="3"/>
      <c r="E73" s="3"/>
      <c r="F73" s="8"/>
      <c r="G73" s="3"/>
      <c r="H73" s="3"/>
      <c r="I73" s="3"/>
      <c r="J73" s="171"/>
      <c r="K73" s="8"/>
      <c r="L73" s="3"/>
      <c r="M73" s="3"/>
      <c r="N73" s="217"/>
    </row>
    <row r="74" spans="1:15" x14ac:dyDescent="0.35">
      <c r="A74" s="3"/>
      <c r="B74" s="3"/>
      <c r="C74" s="3"/>
      <c r="D74" s="3"/>
      <c r="E74" s="3"/>
      <c r="F74" s="8"/>
      <c r="G74" s="3"/>
      <c r="H74" s="3"/>
      <c r="I74" s="3"/>
      <c r="J74" s="171"/>
      <c r="K74" s="8"/>
      <c r="L74" s="3"/>
      <c r="M74" s="3"/>
      <c r="N74" s="217"/>
    </row>
    <row r="75" spans="1:15" x14ac:dyDescent="0.35">
      <c r="A75" s="3"/>
      <c r="B75" s="3"/>
      <c r="C75" s="3"/>
      <c r="D75" s="3"/>
      <c r="E75" s="3"/>
      <c r="F75" s="8"/>
      <c r="G75" s="3"/>
      <c r="H75" s="3"/>
      <c r="I75" s="3"/>
      <c r="J75" s="171"/>
      <c r="K75" s="8"/>
      <c r="L75" s="3"/>
      <c r="M75" s="3"/>
      <c r="N75" s="217"/>
    </row>
    <row r="76" spans="1:15" x14ac:dyDescent="0.35">
      <c r="A76" s="3"/>
      <c r="B76" s="3"/>
      <c r="C76" s="3"/>
      <c r="D76" s="3"/>
      <c r="E76" s="3"/>
      <c r="F76" s="8"/>
      <c r="G76" s="3"/>
      <c r="H76" s="3"/>
      <c r="I76" s="3"/>
      <c r="J76" s="171"/>
      <c r="K76" s="8"/>
      <c r="L76" s="3"/>
      <c r="M76" s="3"/>
      <c r="N76" s="217"/>
    </row>
    <row r="77" spans="1:15" x14ac:dyDescent="0.35">
      <c r="A77" s="3"/>
      <c r="B77" s="3"/>
      <c r="C77" s="3"/>
      <c r="D77" s="3"/>
      <c r="E77" s="3"/>
      <c r="F77" s="8"/>
      <c r="G77" s="3"/>
      <c r="H77" s="3"/>
      <c r="I77" s="3"/>
      <c r="J77" s="171"/>
      <c r="K77" s="8"/>
      <c r="L77" s="3"/>
      <c r="M77" s="3"/>
      <c r="N77" s="217"/>
    </row>
    <row r="78" spans="1:15" x14ac:dyDescent="0.35">
      <c r="A78" s="3"/>
      <c r="B78" s="3"/>
      <c r="C78" s="3"/>
      <c r="D78" s="3"/>
      <c r="E78" s="3"/>
      <c r="F78" s="8"/>
      <c r="G78" s="3"/>
      <c r="H78" s="3"/>
      <c r="I78" s="3"/>
      <c r="J78" s="171"/>
      <c r="K78" s="8"/>
      <c r="L78" s="3"/>
      <c r="M78" s="3"/>
      <c r="N78" s="217"/>
    </row>
    <row r="79" spans="1:15" x14ac:dyDescent="0.35">
      <c r="A79" s="3"/>
      <c r="B79" s="3"/>
      <c r="C79" s="3"/>
      <c r="D79" s="3"/>
      <c r="E79" s="3"/>
      <c r="F79" s="8"/>
      <c r="G79" s="3"/>
      <c r="H79" s="3"/>
      <c r="I79" s="3"/>
      <c r="J79" s="171"/>
      <c r="K79" s="8"/>
      <c r="L79" s="3"/>
      <c r="M79" s="3"/>
      <c r="N79" s="217"/>
    </row>
    <row r="80" spans="1:15" x14ac:dyDescent="0.35">
      <c r="A80" s="3"/>
      <c r="B80" s="3"/>
      <c r="C80" s="3"/>
      <c r="D80" s="3"/>
      <c r="E80" s="3"/>
      <c r="F80" s="8"/>
      <c r="G80" s="3"/>
      <c r="H80" s="3"/>
      <c r="I80" s="3"/>
      <c r="J80" s="171"/>
      <c r="K80" s="8"/>
      <c r="L80" s="3"/>
      <c r="M80" s="3"/>
      <c r="N80" s="217"/>
    </row>
    <row r="81" spans="1:14" x14ac:dyDescent="0.35">
      <c r="A81" s="3"/>
      <c r="B81" s="3"/>
      <c r="C81" s="3"/>
      <c r="D81" s="3"/>
      <c r="E81" s="3"/>
      <c r="F81" s="8"/>
      <c r="G81" s="3"/>
      <c r="H81" s="3"/>
      <c r="I81" s="3"/>
      <c r="J81" s="171"/>
      <c r="K81" s="8"/>
      <c r="L81" s="3"/>
      <c r="M81" s="3"/>
      <c r="N81" s="217"/>
    </row>
  </sheetData>
  <mergeCells count="54">
    <mergeCell ref="N54:N61"/>
    <mergeCell ref="O54:O61"/>
    <mergeCell ref="P54:P61"/>
    <mergeCell ref="A48:A50"/>
    <mergeCell ref="B48:F48"/>
    <mergeCell ref="G48:K48"/>
    <mergeCell ref="L48:L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1:P1"/>
    <mergeCell ref="A2:P2"/>
    <mergeCell ref="N7:P7"/>
    <mergeCell ref="A8:A10"/>
    <mergeCell ref="B8:F8"/>
    <mergeCell ref="G8:K8"/>
    <mergeCell ref="L8:L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K30:K31"/>
    <mergeCell ref="A29:A31"/>
    <mergeCell ref="B29:F29"/>
    <mergeCell ref="G29:K29"/>
    <mergeCell ref="J9:J10"/>
    <mergeCell ref="L29:L31"/>
    <mergeCell ref="B30:B31"/>
    <mergeCell ref="C30:C31"/>
    <mergeCell ref="I30:I31"/>
    <mergeCell ref="J30:J31"/>
    <mergeCell ref="H30:H31"/>
    <mergeCell ref="G30:G31"/>
    <mergeCell ref="F30:F31"/>
    <mergeCell ref="E30:E31"/>
    <mergeCell ref="D30:D31"/>
    <mergeCell ref="N35:N42"/>
    <mergeCell ref="O35:O42"/>
    <mergeCell ref="P35:P42"/>
    <mergeCell ref="N28:P28"/>
    <mergeCell ref="N14:N22"/>
    <mergeCell ref="P14:P22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64" orientation="landscape" r:id="rId1"/>
  <rowBreaks count="1" manualBreakCount="1">
    <brk id="24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34EA-E0BF-474D-9BCC-2A67D66602D6}">
  <dimension ref="A1:O111"/>
  <sheetViews>
    <sheetView view="pageBreakPreview" zoomScale="90" zoomScaleNormal="100" zoomScaleSheetLayoutView="90" workbookViewId="0">
      <selection activeCell="A3" sqref="A3"/>
    </sheetView>
  </sheetViews>
  <sheetFormatPr defaultColWidth="12.5703125" defaultRowHeight="12.75" x14ac:dyDescent="0.2"/>
  <cols>
    <col min="1" max="1" width="61.7109375" customWidth="1"/>
    <col min="2" max="2" width="8.28515625" customWidth="1"/>
    <col min="3" max="3" width="7.5703125" customWidth="1"/>
    <col min="4" max="4" width="7" customWidth="1"/>
    <col min="5" max="5" width="7.85546875" customWidth="1"/>
    <col min="6" max="6" width="9.85546875" customWidth="1"/>
    <col min="7" max="7" width="7.85546875" customWidth="1"/>
    <col min="8" max="8" width="7.28515625" customWidth="1"/>
    <col min="9" max="9" width="7.42578125" customWidth="1"/>
    <col min="10" max="10" width="7" customWidth="1"/>
    <col min="11" max="11" width="9.28515625" customWidth="1"/>
    <col min="12" max="12" width="9.85546875" customWidth="1"/>
    <col min="13" max="13" width="47.7109375" customWidth="1"/>
    <col min="14" max="14" width="17.28515625" customWidth="1"/>
    <col min="15" max="15" width="8" customWidth="1"/>
  </cols>
  <sheetData>
    <row r="1" spans="1:15" ht="18.75" x14ac:dyDescent="0.3">
      <c r="A1" s="746" t="s">
        <v>324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</row>
    <row r="2" spans="1:15" ht="18.75" x14ac:dyDescent="0.3">
      <c r="A2" s="746" t="s">
        <v>373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</row>
    <row r="3" spans="1:15" ht="18.75" x14ac:dyDescent="0.3">
      <c r="A3" s="141" t="s">
        <v>371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</row>
    <row r="4" spans="1:15" ht="18.75" x14ac:dyDescent="0.3">
      <c r="A4" s="141" t="s">
        <v>372</v>
      </c>
    </row>
    <row r="5" spans="1:15" ht="18.75" x14ac:dyDescent="0.3">
      <c r="A5" s="454" t="s">
        <v>23</v>
      </c>
    </row>
    <row r="6" spans="1:15" s="2" customFormat="1" ht="39" customHeight="1" x14ac:dyDescent="0.3">
      <c r="A6" s="750" t="s">
        <v>2</v>
      </c>
      <c r="B6" s="677" t="s">
        <v>376</v>
      </c>
      <c r="C6" s="678"/>
      <c r="D6" s="678"/>
      <c r="E6" s="678"/>
      <c r="F6" s="679"/>
      <c r="G6" s="680" t="s">
        <v>573</v>
      </c>
      <c r="H6" s="678"/>
      <c r="I6" s="678"/>
      <c r="J6" s="678"/>
      <c r="K6" s="753"/>
      <c r="L6" s="645" t="s">
        <v>3</v>
      </c>
      <c r="M6" s="757" t="s">
        <v>408</v>
      </c>
      <c r="N6" s="781" t="s">
        <v>4</v>
      </c>
      <c r="O6" s="3"/>
    </row>
    <row r="7" spans="1:15" s="2" customFormat="1" ht="16.5" customHeight="1" x14ac:dyDescent="0.3">
      <c r="A7" s="751"/>
      <c r="B7" s="653" t="s">
        <v>5</v>
      </c>
      <c r="C7" s="653" t="s">
        <v>6</v>
      </c>
      <c r="D7" s="653" t="s">
        <v>7</v>
      </c>
      <c r="E7" s="653" t="s">
        <v>8</v>
      </c>
      <c r="F7" s="668" t="s">
        <v>9</v>
      </c>
      <c r="G7" s="655" t="s">
        <v>5</v>
      </c>
      <c r="H7" s="653" t="s">
        <v>6</v>
      </c>
      <c r="I7" s="653" t="s">
        <v>7</v>
      </c>
      <c r="J7" s="653" t="s">
        <v>8</v>
      </c>
      <c r="K7" s="662" t="s">
        <v>9</v>
      </c>
      <c r="L7" s="646"/>
      <c r="M7" s="641"/>
      <c r="N7" s="682"/>
      <c r="O7" s="3"/>
    </row>
    <row r="8" spans="1:15" s="2" customFormat="1" ht="16.5" customHeight="1" x14ac:dyDescent="0.3">
      <c r="A8" s="752"/>
      <c r="B8" s="654"/>
      <c r="C8" s="654"/>
      <c r="D8" s="654"/>
      <c r="E8" s="654"/>
      <c r="F8" s="669"/>
      <c r="G8" s="650"/>
      <c r="H8" s="654"/>
      <c r="I8" s="654"/>
      <c r="J8" s="654"/>
      <c r="K8" s="663"/>
      <c r="L8" s="647"/>
      <c r="M8" s="758"/>
      <c r="N8" s="691"/>
      <c r="O8" s="3"/>
    </row>
    <row r="9" spans="1:15" s="2" customFormat="1" ht="16.5" customHeight="1" x14ac:dyDescent="0.3">
      <c r="A9" s="355" t="s">
        <v>10</v>
      </c>
      <c r="B9" s="356">
        <f t="shared" ref="B9:K9" si="0">SUM(B15,B24,B31,B101,B110)/5</f>
        <v>14.964285714285714</v>
      </c>
      <c r="C9" s="356">
        <f t="shared" si="0"/>
        <v>25.107142857142854</v>
      </c>
      <c r="D9" s="356">
        <f t="shared" si="0"/>
        <v>33.664285714285711</v>
      </c>
      <c r="E9" s="356">
        <f t="shared" si="0"/>
        <v>26.264285714285712</v>
      </c>
      <c r="F9" s="356">
        <f t="shared" si="0"/>
        <v>100</v>
      </c>
      <c r="G9" s="356">
        <f t="shared" si="0"/>
        <v>14.964285714285714</v>
      </c>
      <c r="H9" s="357">
        <f t="shared" si="0"/>
        <v>21.392857142857146</v>
      </c>
      <c r="I9" s="357">
        <f t="shared" si="0"/>
        <v>36.235714285714288</v>
      </c>
      <c r="J9" s="357">
        <f t="shared" si="0"/>
        <v>0</v>
      </c>
      <c r="K9" s="356">
        <f t="shared" si="0"/>
        <v>72.592857142857142</v>
      </c>
      <c r="L9" s="355"/>
      <c r="M9" s="759"/>
      <c r="N9" s="534"/>
      <c r="O9" s="3"/>
    </row>
    <row r="10" spans="1:15" s="2" customFormat="1" ht="16.5" customHeight="1" x14ac:dyDescent="0.3">
      <c r="A10" s="292" t="s">
        <v>199</v>
      </c>
      <c r="B10" s="111"/>
      <c r="C10" s="111"/>
      <c r="D10" s="111"/>
      <c r="E10" s="111"/>
      <c r="F10" s="112"/>
      <c r="G10" s="111"/>
      <c r="H10" s="111"/>
      <c r="I10" s="111"/>
      <c r="J10" s="111"/>
      <c r="K10" s="112"/>
      <c r="L10" s="282"/>
      <c r="M10" s="759" t="s">
        <v>14</v>
      </c>
      <c r="N10" s="150"/>
      <c r="O10" s="3"/>
    </row>
    <row r="11" spans="1:15" s="48" customFormat="1" ht="16.5" customHeight="1" x14ac:dyDescent="0.3">
      <c r="A11" s="358" t="s">
        <v>200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760" t="s">
        <v>411</v>
      </c>
      <c r="N11" s="150"/>
      <c r="O11" s="3"/>
    </row>
    <row r="12" spans="1:15" s="48" customFormat="1" ht="16.5" customHeight="1" x14ac:dyDescent="0.3">
      <c r="A12" s="293" t="s">
        <v>201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760" t="s">
        <v>412</v>
      </c>
      <c r="N12" s="535"/>
    </row>
    <row r="13" spans="1:15" s="48" customFormat="1" ht="16.5" customHeight="1" x14ac:dyDescent="0.3">
      <c r="A13" s="294" t="s">
        <v>202</v>
      </c>
      <c r="B13" s="114">
        <v>25</v>
      </c>
      <c r="C13" s="114">
        <v>25</v>
      </c>
      <c r="D13" s="114">
        <v>25</v>
      </c>
      <c r="E13" s="114">
        <v>25</v>
      </c>
      <c r="F13" s="116">
        <f>SUM(B13:E13)</f>
        <v>100</v>
      </c>
      <c r="G13" s="114">
        <v>25</v>
      </c>
      <c r="H13" s="114">
        <v>25</v>
      </c>
      <c r="I13" s="114">
        <v>25</v>
      </c>
      <c r="J13" s="114"/>
      <c r="K13" s="116">
        <f>SUM(G13:J13)</f>
        <v>75</v>
      </c>
      <c r="L13" s="114"/>
      <c r="M13" s="760" t="s">
        <v>413</v>
      </c>
      <c r="N13" s="535"/>
    </row>
    <row r="14" spans="1:15" s="48" customFormat="1" ht="16.5" customHeight="1" x14ac:dyDescent="0.3">
      <c r="A14" s="294" t="s">
        <v>203</v>
      </c>
      <c r="B14" s="115">
        <v>25</v>
      </c>
      <c r="C14" s="115">
        <v>25</v>
      </c>
      <c r="D14" s="115">
        <v>25</v>
      </c>
      <c r="E14" s="115">
        <v>25</v>
      </c>
      <c r="F14" s="117">
        <f>SUM(B14:E14)</f>
        <v>100</v>
      </c>
      <c r="G14" s="115">
        <v>25</v>
      </c>
      <c r="H14" s="115">
        <v>25</v>
      </c>
      <c r="I14" s="115">
        <v>50</v>
      </c>
      <c r="J14" s="115"/>
      <c r="K14" s="117">
        <f>SUM(G14:J14)</f>
        <v>100</v>
      </c>
      <c r="L14" s="115"/>
      <c r="M14" s="760" t="s">
        <v>414</v>
      </c>
      <c r="N14" s="535"/>
    </row>
    <row r="15" spans="1:15" s="48" customFormat="1" ht="16.5" customHeight="1" x14ac:dyDescent="0.3">
      <c r="A15" s="305" t="s">
        <v>11</v>
      </c>
      <c r="B15" s="321">
        <v>25</v>
      </c>
      <c r="C15" s="321">
        <v>25</v>
      </c>
      <c r="D15" s="321">
        <v>25</v>
      </c>
      <c r="E15" s="321">
        <v>25</v>
      </c>
      <c r="F15" s="321">
        <f>SUM(B15:E15)</f>
        <v>100</v>
      </c>
      <c r="G15" s="321">
        <v>25</v>
      </c>
      <c r="H15" s="321">
        <f>SUM(H13)</f>
        <v>25</v>
      </c>
      <c r="I15" s="321">
        <f t="shared" ref="I15:J15" si="1">SUM(I13)</f>
        <v>25</v>
      </c>
      <c r="J15" s="321">
        <f t="shared" si="1"/>
        <v>0</v>
      </c>
      <c r="K15" s="321">
        <f>SUM(G15:J15)</f>
        <v>75</v>
      </c>
      <c r="L15" s="322" t="s">
        <v>182</v>
      </c>
      <c r="M15" s="761" t="s">
        <v>415</v>
      </c>
      <c r="N15" s="536"/>
    </row>
    <row r="16" spans="1:15" s="48" customFormat="1" ht="16.5" customHeight="1" x14ac:dyDescent="0.3">
      <c r="A16" s="358" t="s">
        <v>204</v>
      </c>
      <c r="B16" s="359"/>
      <c r="C16" s="359"/>
      <c r="D16" s="359"/>
      <c r="E16" s="359"/>
      <c r="F16" s="360"/>
      <c r="G16" s="359"/>
      <c r="H16" s="359"/>
      <c r="I16" s="359"/>
      <c r="J16" s="359"/>
      <c r="K16" s="360"/>
      <c r="L16" s="361"/>
      <c r="M16" s="762"/>
      <c r="N16" s="782" t="s">
        <v>438</v>
      </c>
    </row>
    <row r="17" spans="1:14" s="48" customFormat="1" ht="16.5" customHeight="1" x14ac:dyDescent="0.3">
      <c r="A17" s="118" t="s">
        <v>205</v>
      </c>
      <c r="B17" s="120">
        <v>25</v>
      </c>
      <c r="C17" s="120">
        <v>25</v>
      </c>
      <c r="D17" s="120">
        <v>25</v>
      </c>
      <c r="E17" s="120">
        <v>25</v>
      </c>
      <c r="F17" s="121">
        <f t="shared" ref="F17:F23" si="2">SUM(B17:E17)</f>
        <v>100</v>
      </c>
      <c r="G17" s="120">
        <v>25</v>
      </c>
      <c r="H17" s="120">
        <v>25</v>
      </c>
      <c r="I17" s="120">
        <v>25</v>
      </c>
      <c r="J17" s="120"/>
      <c r="K17" s="121">
        <f>SUM(G17:J17)</f>
        <v>75</v>
      </c>
      <c r="L17" s="120"/>
      <c r="M17" s="763" t="s">
        <v>416</v>
      </c>
      <c r="N17" s="783"/>
    </row>
    <row r="18" spans="1:14" s="48" customFormat="1" ht="16.5" customHeight="1" x14ac:dyDescent="0.3">
      <c r="A18" s="119" t="s">
        <v>206</v>
      </c>
      <c r="B18" s="120">
        <v>0</v>
      </c>
      <c r="C18" s="120">
        <v>50</v>
      </c>
      <c r="D18" s="120">
        <v>50</v>
      </c>
      <c r="E18" s="120">
        <v>0</v>
      </c>
      <c r="F18" s="121">
        <f t="shared" si="2"/>
        <v>100</v>
      </c>
      <c r="G18" s="120">
        <v>0</v>
      </c>
      <c r="H18" s="120">
        <v>25</v>
      </c>
      <c r="I18" s="120">
        <v>50</v>
      </c>
      <c r="J18" s="120"/>
      <c r="K18" s="121">
        <f t="shared" ref="K18:K23" si="3">SUM(G18:J18)</f>
        <v>75</v>
      </c>
      <c r="L18" s="120"/>
      <c r="M18" s="763" t="s">
        <v>417</v>
      </c>
      <c r="N18" s="783"/>
    </row>
    <row r="19" spans="1:14" s="48" customFormat="1" ht="16.5" customHeight="1" x14ac:dyDescent="0.3">
      <c r="A19" s="119" t="s">
        <v>207</v>
      </c>
      <c r="B19" s="120">
        <v>0</v>
      </c>
      <c r="C19" s="120">
        <v>100</v>
      </c>
      <c r="D19" s="120">
        <v>0</v>
      </c>
      <c r="E19" s="120">
        <v>0</v>
      </c>
      <c r="F19" s="121">
        <f t="shared" si="2"/>
        <v>100</v>
      </c>
      <c r="G19" s="120"/>
      <c r="H19" s="120">
        <v>25</v>
      </c>
      <c r="I19" s="120">
        <v>75</v>
      </c>
      <c r="J19" s="120"/>
      <c r="K19" s="121">
        <f t="shared" si="3"/>
        <v>100</v>
      </c>
      <c r="L19" s="120"/>
      <c r="M19" s="764"/>
      <c r="N19" s="783"/>
    </row>
    <row r="20" spans="1:14" s="48" customFormat="1" ht="16.5" customHeight="1" x14ac:dyDescent="0.3">
      <c r="A20" s="119" t="s">
        <v>208</v>
      </c>
      <c r="B20" s="120">
        <v>0</v>
      </c>
      <c r="C20" s="120">
        <v>100</v>
      </c>
      <c r="D20" s="120">
        <v>0</v>
      </c>
      <c r="E20" s="120">
        <v>0</v>
      </c>
      <c r="F20" s="121">
        <f t="shared" si="2"/>
        <v>100</v>
      </c>
      <c r="G20" s="120">
        <v>0</v>
      </c>
      <c r="H20" s="120">
        <v>0</v>
      </c>
      <c r="I20" s="120">
        <v>100</v>
      </c>
      <c r="J20" s="120"/>
      <c r="K20" s="121">
        <f t="shared" si="3"/>
        <v>100</v>
      </c>
      <c r="L20" s="120"/>
      <c r="M20" s="765"/>
      <c r="N20" s="783"/>
    </row>
    <row r="21" spans="1:14" s="48" customFormat="1" ht="16.5" customHeight="1" x14ac:dyDescent="0.3">
      <c r="A21" s="119" t="s">
        <v>209</v>
      </c>
      <c r="B21" s="120">
        <v>0</v>
      </c>
      <c r="C21" s="120">
        <v>0</v>
      </c>
      <c r="D21" s="120">
        <v>80</v>
      </c>
      <c r="E21" s="120">
        <v>20</v>
      </c>
      <c r="F21" s="121">
        <f t="shared" si="2"/>
        <v>100</v>
      </c>
      <c r="G21" s="120">
        <v>0</v>
      </c>
      <c r="H21" s="120">
        <v>0</v>
      </c>
      <c r="I21" s="120">
        <v>40</v>
      </c>
      <c r="J21" s="120"/>
      <c r="K21" s="121">
        <f t="shared" si="3"/>
        <v>40</v>
      </c>
      <c r="L21" s="120"/>
      <c r="M21" s="766"/>
      <c r="N21" s="783"/>
    </row>
    <row r="22" spans="1:14" s="48" customFormat="1" ht="16.5" customHeight="1" x14ac:dyDescent="0.3">
      <c r="A22" s="119" t="s">
        <v>210</v>
      </c>
      <c r="B22" s="120">
        <v>0</v>
      </c>
      <c r="C22" s="120">
        <v>0</v>
      </c>
      <c r="D22" s="120">
        <v>80</v>
      </c>
      <c r="E22" s="120">
        <v>20</v>
      </c>
      <c r="F22" s="121">
        <f t="shared" si="2"/>
        <v>100</v>
      </c>
      <c r="G22" s="120">
        <v>0</v>
      </c>
      <c r="H22" s="120">
        <v>0</v>
      </c>
      <c r="I22" s="120">
        <v>35</v>
      </c>
      <c r="J22" s="120"/>
      <c r="K22" s="121">
        <f t="shared" si="3"/>
        <v>35</v>
      </c>
      <c r="L22" s="120"/>
      <c r="M22" s="766"/>
      <c r="N22" s="783"/>
    </row>
    <row r="23" spans="1:14" s="48" customFormat="1" ht="16.5" customHeight="1" x14ac:dyDescent="0.3">
      <c r="A23" s="119" t="s">
        <v>211</v>
      </c>
      <c r="B23" s="120">
        <v>0</v>
      </c>
      <c r="C23" s="120">
        <v>0</v>
      </c>
      <c r="D23" s="120">
        <v>0</v>
      </c>
      <c r="E23" s="120">
        <v>100</v>
      </c>
      <c r="F23" s="121">
        <f t="shared" si="2"/>
        <v>100</v>
      </c>
      <c r="G23" s="120">
        <v>0</v>
      </c>
      <c r="H23" s="120">
        <v>0</v>
      </c>
      <c r="I23" s="120">
        <v>0</v>
      </c>
      <c r="J23" s="120"/>
      <c r="K23" s="120">
        <f t="shared" si="3"/>
        <v>0</v>
      </c>
      <c r="L23" s="120"/>
      <c r="M23" s="767"/>
      <c r="N23" s="783"/>
    </row>
    <row r="24" spans="1:14" s="48" customFormat="1" ht="16.5" customHeight="1" x14ac:dyDescent="0.3">
      <c r="A24" s="362" t="s">
        <v>11</v>
      </c>
      <c r="B24" s="363">
        <f>SUM(B17:B23)/7</f>
        <v>3.5714285714285716</v>
      </c>
      <c r="C24" s="363">
        <f t="shared" ref="C24:J24" si="4">SUM(C17:C23)/7</f>
        <v>39.285714285714285</v>
      </c>
      <c r="D24" s="363">
        <f t="shared" si="4"/>
        <v>33.571428571428569</v>
      </c>
      <c r="E24" s="363">
        <f t="shared" si="4"/>
        <v>23.571428571428573</v>
      </c>
      <c r="F24" s="363">
        <f>SUM(F17:F23)/7</f>
        <v>100</v>
      </c>
      <c r="G24" s="363">
        <f t="shared" si="4"/>
        <v>3.5714285714285716</v>
      </c>
      <c r="H24" s="363">
        <f>SUM(H17:H23)/7</f>
        <v>10.714285714285714</v>
      </c>
      <c r="I24" s="363">
        <f t="shared" si="4"/>
        <v>46.428571428571431</v>
      </c>
      <c r="J24" s="363">
        <f t="shared" si="4"/>
        <v>0</v>
      </c>
      <c r="K24" s="363">
        <f>SUM(K17:K23)/7</f>
        <v>60.714285714285715</v>
      </c>
      <c r="L24" s="322" t="s">
        <v>182</v>
      </c>
      <c r="M24" s="768"/>
      <c r="N24" s="784"/>
    </row>
    <row r="25" spans="1:14" s="48" customFormat="1" ht="16.5" customHeight="1" x14ac:dyDescent="0.3">
      <c r="A25" s="358" t="s">
        <v>535</v>
      </c>
      <c r="B25" s="359"/>
      <c r="C25" s="359"/>
      <c r="D25" s="359"/>
      <c r="E25" s="359"/>
      <c r="F25" s="360"/>
      <c r="G25" s="359"/>
      <c r="H25" s="359"/>
      <c r="I25" s="359"/>
      <c r="J25" s="359"/>
      <c r="K25" s="360"/>
      <c r="L25" s="370" t="s">
        <v>233</v>
      </c>
      <c r="M25" s="290"/>
      <c r="N25" s="114"/>
    </row>
    <row r="26" spans="1:14" s="48" customFormat="1" ht="16.5" customHeight="1" x14ac:dyDescent="0.3">
      <c r="A26" s="122" t="s">
        <v>212</v>
      </c>
      <c r="B26" s="131">
        <f>SUM(B33,B47,B67,B86)/4</f>
        <v>8.75</v>
      </c>
      <c r="C26" s="120"/>
      <c r="D26" s="120"/>
      <c r="E26" s="120"/>
      <c r="F26" s="132">
        <f>SUM(B26:E26)</f>
        <v>8.75</v>
      </c>
      <c r="G26" s="131">
        <f>SUM(G33,G47,G67,G86)/4</f>
        <v>8.75</v>
      </c>
      <c r="H26" s="120"/>
      <c r="I26" s="120"/>
      <c r="J26" s="120"/>
      <c r="K26" s="131">
        <f>SUM(G26:J26)</f>
        <v>8.75</v>
      </c>
      <c r="L26" s="120"/>
      <c r="M26" s="290"/>
      <c r="N26" s="114"/>
    </row>
    <row r="27" spans="1:14" s="48" customFormat="1" ht="16.5" customHeight="1" x14ac:dyDescent="0.3">
      <c r="A27" s="122" t="s">
        <v>213</v>
      </c>
      <c r="B27" s="131">
        <f>SUM(B34,B48,B68,B87)/4</f>
        <v>7.5</v>
      </c>
      <c r="C27" s="120">
        <f>SUM(C34,C48,C68,C87)/4</f>
        <v>5</v>
      </c>
      <c r="D27" s="120"/>
      <c r="E27" s="120"/>
      <c r="F27" s="132">
        <f t="shared" ref="F27:F30" si="5">SUM(B27:E27)</f>
        <v>12.5</v>
      </c>
      <c r="G27" s="131">
        <f>SUM(B34,B48,B68,B87)/4</f>
        <v>7.5</v>
      </c>
      <c r="H27" s="120">
        <v>5</v>
      </c>
      <c r="I27" s="120"/>
      <c r="J27" s="120"/>
      <c r="K27" s="131">
        <f>SUM(G27:J27)</f>
        <v>12.5</v>
      </c>
      <c r="L27" s="120"/>
      <c r="M27" s="290"/>
      <c r="N27" s="114"/>
    </row>
    <row r="28" spans="1:14" s="48" customFormat="1" ht="16.5" customHeight="1" x14ac:dyDescent="0.3">
      <c r="A28" s="122" t="s">
        <v>214</v>
      </c>
      <c r="B28" s="120"/>
      <c r="C28" s="131">
        <f>SUM(C35,C49,C69,C88)/4</f>
        <v>26.25</v>
      </c>
      <c r="D28" s="131">
        <f>SUM(D35,D49,D69,D88)/4</f>
        <v>23.75</v>
      </c>
      <c r="E28" s="131">
        <f>SUM(E35,E49,E69,E88)/4</f>
        <v>2.5</v>
      </c>
      <c r="F28" s="132">
        <f t="shared" si="5"/>
        <v>52.5</v>
      </c>
      <c r="G28" s="120"/>
      <c r="H28" s="120">
        <v>26</v>
      </c>
      <c r="I28" s="120">
        <v>25</v>
      </c>
      <c r="J28" s="120"/>
      <c r="K28" s="131">
        <f t="shared" ref="K28:K30" si="6">SUM(G28:J28)</f>
        <v>51</v>
      </c>
      <c r="L28" s="120"/>
      <c r="M28" s="290"/>
      <c r="N28" s="114"/>
    </row>
    <row r="29" spans="1:14" s="48" customFormat="1" ht="16.5" customHeight="1" x14ac:dyDescent="0.3">
      <c r="A29" s="122" t="s">
        <v>29</v>
      </c>
      <c r="B29" s="120"/>
      <c r="C29" s="120"/>
      <c r="D29" s="131">
        <f>SUM(D36,D50,D70,D89)/4</f>
        <v>6</v>
      </c>
      <c r="E29" s="131">
        <f>SUM(E36,E50,E70,E89)/4</f>
        <v>11.25</v>
      </c>
      <c r="F29" s="132">
        <f t="shared" si="5"/>
        <v>17.25</v>
      </c>
      <c r="G29" s="120"/>
      <c r="H29" s="120"/>
      <c r="I29" s="120">
        <v>10</v>
      </c>
      <c r="J29" s="120"/>
      <c r="K29" s="131">
        <f t="shared" si="6"/>
        <v>10</v>
      </c>
      <c r="L29" s="120"/>
      <c r="M29" s="290"/>
      <c r="N29" s="114"/>
    </row>
    <row r="30" spans="1:14" s="48" customFormat="1" ht="16.5" customHeight="1" x14ac:dyDescent="0.3">
      <c r="A30" s="122" t="s">
        <v>215</v>
      </c>
      <c r="B30" s="120"/>
      <c r="C30" s="120"/>
      <c r="D30" s="120"/>
      <c r="E30" s="131">
        <f>SUM(E37,E51,E71,E90)/4</f>
        <v>9</v>
      </c>
      <c r="F30" s="121">
        <f t="shared" si="5"/>
        <v>9</v>
      </c>
      <c r="G30" s="120"/>
      <c r="H30" s="120"/>
      <c r="I30" s="120"/>
      <c r="J30" s="120"/>
      <c r="K30" s="131">
        <f t="shared" si="6"/>
        <v>0</v>
      </c>
      <c r="L30" s="120"/>
      <c r="M30" s="290"/>
      <c r="N30" s="114"/>
    </row>
    <row r="31" spans="1:14" s="48" customFormat="1" ht="16.5" customHeight="1" x14ac:dyDescent="0.3">
      <c r="A31" s="336" t="s">
        <v>11</v>
      </c>
      <c r="B31" s="364">
        <f>SUM(B38+B52+B72+B91)/4</f>
        <v>16.25</v>
      </c>
      <c r="C31" s="364">
        <f t="shared" ref="C31:K31" si="7">SUM(C38+C52+C72+C91)/4</f>
        <v>31.25</v>
      </c>
      <c r="D31" s="364">
        <f t="shared" si="7"/>
        <v>29.75</v>
      </c>
      <c r="E31" s="364">
        <f t="shared" si="7"/>
        <v>22.75</v>
      </c>
      <c r="F31" s="364">
        <f t="shared" si="7"/>
        <v>100</v>
      </c>
      <c r="G31" s="364">
        <f t="shared" si="7"/>
        <v>16.25</v>
      </c>
      <c r="H31" s="364">
        <f t="shared" si="7"/>
        <v>31.25</v>
      </c>
      <c r="I31" s="364">
        <f t="shared" si="7"/>
        <v>34.75</v>
      </c>
      <c r="J31" s="364">
        <f t="shared" si="7"/>
        <v>0</v>
      </c>
      <c r="K31" s="364">
        <f t="shared" si="7"/>
        <v>82.25</v>
      </c>
      <c r="L31" s="365" t="s">
        <v>182</v>
      </c>
      <c r="M31" s="552" t="s">
        <v>472</v>
      </c>
      <c r="N31" s="161"/>
    </row>
    <row r="32" spans="1:14" s="48" customFormat="1" ht="16.5" customHeight="1" x14ac:dyDescent="0.3">
      <c r="A32" s="540" t="s">
        <v>216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283" t="s">
        <v>181</v>
      </c>
      <c r="M32" s="553" t="s">
        <v>473</v>
      </c>
      <c r="N32" s="426"/>
    </row>
    <row r="33" spans="1:14" s="48" customFormat="1" ht="16.5" customHeight="1" x14ac:dyDescent="0.3">
      <c r="A33" s="122" t="s">
        <v>212</v>
      </c>
      <c r="B33" s="120">
        <v>5</v>
      </c>
      <c r="C33" s="120"/>
      <c r="D33" s="120"/>
      <c r="E33" s="120"/>
      <c r="F33" s="121">
        <f>SUM(B33:E33)</f>
        <v>5</v>
      </c>
      <c r="G33" s="120">
        <v>5</v>
      </c>
      <c r="H33" s="120"/>
      <c r="I33" s="120"/>
      <c r="J33" s="120"/>
      <c r="K33" s="120">
        <f>SUM(G33:J33)</f>
        <v>5</v>
      </c>
      <c r="L33" s="120"/>
      <c r="M33" s="554" t="s">
        <v>474</v>
      </c>
      <c r="N33" s="426"/>
    </row>
    <row r="34" spans="1:14" s="48" customFormat="1" ht="16.5" customHeight="1" x14ac:dyDescent="0.3">
      <c r="A34" s="122" t="s">
        <v>213</v>
      </c>
      <c r="B34" s="120">
        <v>5</v>
      </c>
      <c r="C34" s="120"/>
      <c r="D34" s="120"/>
      <c r="E34" s="120"/>
      <c r="F34" s="121">
        <f>SUM(B34:E34)</f>
        <v>5</v>
      </c>
      <c r="G34" s="120">
        <v>5</v>
      </c>
      <c r="H34" s="120"/>
      <c r="I34" s="120"/>
      <c r="J34" s="120"/>
      <c r="K34" s="120">
        <f t="shared" ref="K34:K37" si="8">SUM(G34:J34)</f>
        <v>5</v>
      </c>
      <c r="L34" s="120"/>
      <c r="M34" s="554" t="s">
        <v>475</v>
      </c>
      <c r="N34" s="426"/>
    </row>
    <row r="35" spans="1:14" s="48" customFormat="1" ht="16.5" customHeight="1" x14ac:dyDescent="0.3">
      <c r="A35" s="122" t="s">
        <v>214</v>
      </c>
      <c r="B35" s="120"/>
      <c r="C35" s="120">
        <v>40</v>
      </c>
      <c r="D35" s="120">
        <v>35</v>
      </c>
      <c r="E35" s="120"/>
      <c r="F35" s="121">
        <f>SUM(B35:E35)</f>
        <v>75</v>
      </c>
      <c r="G35" s="120"/>
      <c r="H35" s="120">
        <v>40</v>
      </c>
      <c r="I35" s="120">
        <v>30</v>
      </c>
      <c r="J35" s="120"/>
      <c r="K35" s="123">
        <f t="shared" si="8"/>
        <v>70</v>
      </c>
      <c r="L35" s="120"/>
      <c r="M35" s="554" t="s">
        <v>476</v>
      </c>
      <c r="N35" s="426"/>
    </row>
    <row r="36" spans="1:14" s="48" customFormat="1" ht="16.5" customHeight="1" x14ac:dyDescent="0.3">
      <c r="A36" s="122" t="s">
        <v>29</v>
      </c>
      <c r="B36" s="120"/>
      <c r="C36" s="120"/>
      <c r="D36" s="120"/>
      <c r="E36" s="120">
        <v>10</v>
      </c>
      <c r="F36" s="121">
        <f>SUM(B36:E36)</f>
        <v>10</v>
      </c>
      <c r="G36" s="120"/>
      <c r="H36" s="120"/>
      <c r="I36" s="120">
        <v>5</v>
      </c>
      <c r="J36" s="120"/>
      <c r="K36" s="123">
        <f t="shared" si="8"/>
        <v>5</v>
      </c>
      <c r="L36" s="120"/>
      <c r="M36" s="553" t="s">
        <v>477</v>
      </c>
      <c r="N36" s="426"/>
    </row>
    <row r="37" spans="1:14" s="48" customFormat="1" ht="16.5" customHeight="1" x14ac:dyDescent="0.3">
      <c r="A37" s="122" t="s">
        <v>215</v>
      </c>
      <c r="B37" s="120"/>
      <c r="C37" s="120"/>
      <c r="D37" s="120"/>
      <c r="E37" s="120">
        <v>5</v>
      </c>
      <c r="F37" s="121">
        <f>SUM(B37:E37)</f>
        <v>5</v>
      </c>
      <c r="G37" s="120"/>
      <c r="H37" s="120"/>
      <c r="I37" s="120"/>
      <c r="J37" s="120"/>
      <c r="K37" s="123">
        <f t="shared" si="8"/>
        <v>0</v>
      </c>
      <c r="L37" s="120"/>
      <c r="M37" s="553" t="s">
        <v>478</v>
      </c>
      <c r="N37" s="426"/>
    </row>
    <row r="38" spans="1:14" s="48" customFormat="1" ht="18.75" customHeight="1" x14ac:dyDescent="0.3">
      <c r="A38" s="336" t="s">
        <v>11</v>
      </c>
      <c r="B38" s="366">
        <f>SUM(B33:B37)</f>
        <v>10</v>
      </c>
      <c r="C38" s="366">
        <f t="shared" ref="C38:F38" si="9">SUM(C33:C37)</f>
        <v>40</v>
      </c>
      <c r="D38" s="366">
        <f t="shared" si="9"/>
        <v>35</v>
      </c>
      <c r="E38" s="366">
        <f t="shared" si="9"/>
        <v>15</v>
      </c>
      <c r="F38" s="366">
        <f t="shared" si="9"/>
        <v>100</v>
      </c>
      <c r="G38" s="366">
        <f>SUM(G33:G37)</f>
        <v>10</v>
      </c>
      <c r="H38" s="366">
        <f t="shared" ref="H38:K38" si="10">SUM(H33:H37)</f>
        <v>40</v>
      </c>
      <c r="I38" s="366">
        <f t="shared" si="10"/>
        <v>35</v>
      </c>
      <c r="J38" s="366">
        <f t="shared" si="10"/>
        <v>0</v>
      </c>
      <c r="K38" s="366">
        <f t="shared" si="10"/>
        <v>85</v>
      </c>
      <c r="L38" s="365" t="s">
        <v>182</v>
      </c>
      <c r="M38" s="555" t="s">
        <v>479</v>
      </c>
      <c r="N38" s="426"/>
    </row>
    <row r="39" spans="1:14" s="48" customFormat="1" ht="18.75" customHeight="1" x14ac:dyDescent="0.3">
      <c r="A39" s="537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9"/>
      <c r="M39" s="555" t="s">
        <v>480</v>
      </c>
      <c r="N39" s="426"/>
    </row>
    <row r="40" spans="1:14" s="48" customFormat="1" ht="18.75" customHeight="1" x14ac:dyDescent="0.3">
      <c r="A40" s="537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9"/>
      <c r="M40" s="555" t="s">
        <v>481</v>
      </c>
      <c r="N40" s="426"/>
    </row>
    <row r="41" spans="1:14" s="48" customFormat="1" ht="18.75" customHeight="1" x14ac:dyDescent="0.3">
      <c r="A41" s="537"/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9"/>
      <c r="M41" s="555" t="s">
        <v>482</v>
      </c>
      <c r="N41" s="426"/>
    </row>
    <row r="42" spans="1:14" s="48" customFormat="1" ht="18.75" customHeight="1" x14ac:dyDescent="0.3">
      <c r="A42" s="537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9"/>
      <c r="M42" s="555" t="s">
        <v>483</v>
      </c>
      <c r="N42" s="426"/>
    </row>
    <row r="43" spans="1:14" s="48" customFormat="1" ht="18.75" customHeight="1" x14ac:dyDescent="0.3">
      <c r="A43" s="537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9"/>
      <c r="M43" s="555" t="s">
        <v>484</v>
      </c>
      <c r="N43" s="426"/>
    </row>
    <row r="44" spans="1:14" s="48" customFormat="1" ht="18.75" customHeight="1" x14ac:dyDescent="0.3">
      <c r="A44" s="537"/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9"/>
      <c r="M44" s="555" t="s">
        <v>485</v>
      </c>
      <c r="N44" s="426"/>
    </row>
    <row r="45" spans="1:14" s="48" customFormat="1" ht="18.75" customHeight="1" x14ac:dyDescent="0.3">
      <c r="A45" s="537"/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9"/>
      <c r="M45" s="761" t="s">
        <v>486</v>
      </c>
      <c r="N45" s="785"/>
    </row>
    <row r="46" spans="1:14" s="48" customFormat="1" ht="16.5" customHeight="1" x14ac:dyDescent="0.3">
      <c r="A46" s="541" t="s">
        <v>217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283" t="s">
        <v>181</v>
      </c>
      <c r="M46" s="556" t="s">
        <v>487</v>
      </c>
      <c r="N46" s="557"/>
    </row>
    <row r="47" spans="1:14" s="48" customFormat="1" ht="21" customHeight="1" x14ac:dyDescent="0.3">
      <c r="A47" s="122" t="s">
        <v>212</v>
      </c>
      <c r="B47" s="120">
        <v>5</v>
      </c>
      <c r="C47" s="120"/>
      <c r="D47" s="120"/>
      <c r="E47" s="120"/>
      <c r="F47" s="121">
        <f>SUM(B47:E47)</f>
        <v>5</v>
      </c>
      <c r="G47" s="120">
        <v>5</v>
      </c>
      <c r="H47" s="120"/>
      <c r="I47" s="120"/>
      <c r="J47" s="120"/>
      <c r="K47" s="121">
        <f>SUM(G47:J47)</f>
        <v>5</v>
      </c>
      <c r="L47" s="120"/>
      <c r="M47" s="558" t="s">
        <v>488</v>
      </c>
      <c r="N47" s="559"/>
    </row>
    <row r="48" spans="1:14" s="48" customFormat="1" ht="21" customHeight="1" x14ac:dyDescent="0.3">
      <c r="A48" s="122" t="s">
        <v>213</v>
      </c>
      <c r="B48" s="120">
        <v>10</v>
      </c>
      <c r="C48" s="120"/>
      <c r="D48" s="120"/>
      <c r="E48" s="120"/>
      <c r="F48" s="121">
        <f t="shared" ref="F48:F51" si="11">SUM(B48:E48)</f>
        <v>10</v>
      </c>
      <c r="G48" s="120">
        <v>10</v>
      </c>
      <c r="H48" s="120"/>
      <c r="I48" s="120"/>
      <c r="J48" s="120"/>
      <c r="K48" s="121">
        <f t="shared" ref="K48:K50" si="12">SUM(G48:J48)</f>
        <v>10</v>
      </c>
      <c r="L48" s="120"/>
      <c r="M48" s="558" t="s">
        <v>474</v>
      </c>
      <c r="N48" s="559"/>
    </row>
    <row r="49" spans="1:14" s="48" customFormat="1" ht="19.5" customHeight="1" x14ac:dyDescent="0.3">
      <c r="A49" s="122" t="s">
        <v>214</v>
      </c>
      <c r="B49" s="120"/>
      <c r="C49" s="120">
        <v>35</v>
      </c>
      <c r="D49" s="120">
        <v>15</v>
      </c>
      <c r="E49" s="120"/>
      <c r="F49" s="121">
        <f t="shared" si="11"/>
        <v>50</v>
      </c>
      <c r="G49" s="120"/>
      <c r="H49" s="120">
        <v>35</v>
      </c>
      <c r="I49" s="120">
        <v>15</v>
      </c>
      <c r="J49" s="120"/>
      <c r="K49" s="124">
        <f t="shared" si="12"/>
        <v>50</v>
      </c>
      <c r="L49" s="120"/>
      <c r="M49" s="558" t="s">
        <v>489</v>
      </c>
      <c r="N49" s="559"/>
    </row>
    <row r="50" spans="1:14" s="48" customFormat="1" ht="20.25" customHeight="1" x14ac:dyDescent="0.3">
      <c r="A50" s="122" t="s">
        <v>29</v>
      </c>
      <c r="B50" s="120"/>
      <c r="C50" s="120"/>
      <c r="D50" s="120">
        <v>14</v>
      </c>
      <c r="E50" s="120">
        <v>15</v>
      </c>
      <c r="F50" s="121">
        <f t="shared" si="11"/>
        <v>29</v>
      </c>
      <c r="G50" s="120"/>
      <c r="H50" s="120"/>
      <c r="I50" s="120">
        <v>14</v>
      </c>
      <c r="J50" s="120"/>
      <c r="K50" s="124">
        <f t="shared" si="12"/>
        <v>14</v>
      </c>
      <c r="L50" s="120"/>
      <c r="M50" s="558" t="s">
        <v>490</v>
      </c>
      <c r="N50" s="559"/>
    </row>
    <row r="51" spans="1:14" s="48" customFormat="1" ht="18.75" customHeight="1" x14ac:dyDescent="0.3">
      <c r="A51" s="122" t="s">
        <v>215</v>
      </c>
      <c r="B51" s="120"/>
      <c r="C51" s="120"/>
      <c r="D51" s="120"/>
      <c r="E51" s="120">
        <v>6</v>
      </c>
      <c r="F51" s="121">
        <f t="shared" si="11"/>
        <v>6</v>
      </c>
      <c r="G51" s="120"/>
      <c r="H51" s="120"/>
      <c r="I51" s="120"/>
      <c r="J51" s="120"/>
      <c r="K51" s="124">
        <f>SUM(G51:J51)</f>
        <v>0</v>
      </c>
      <c r="L51" s="120"/>
      <c r="M51" s="558" t="s">
        <v>491</v>
      </c>
      <c r="N51" s="559"/>
    </row>
    <row r="52" spans="1:14" s="48" customFormat="1" ht="20.25" customHeight="1" x14ac:dyDescent="0.3">
      <c r="A52" s="336" t="s">
        <v>11</v>
      </c>
      <c r="B52" s="366">
        <f>SUM(B47:B51)</f>
        <v>15</v>
      </c>
      <c r="C52" s="366">
        <f t="shared" ref="C52:K52" si="13">SUM(C47:C51)</f>
        <v>35</v>
      </c>
      <c r="D52" s="366">
        <f t="shared" si="13"/>
        <v>29</v>
      </c>
      <c r="E52" s="366">
        <f t="shared" si="13"/>
        <v>21</v>
      </c>
      <c r="F52" s="366">
        <f t="shared" si="13"/>
        <v>100</v>
      </c>
      <c r="G52" s="366">
        <f t="shared" si="13"/>
        <v>15</v>
      </c>
      <c r="H52" s="367">
        <f t="shared" si="13"/>
        <v>35</v>
      </c>
      <c r="I52" s="367">
        <f t="shared" si="13"/>
        <v>29</v>
      </c>
      <c r="J52" s="367">
        <f t="shared" si="13"/>
        <v>0</v>
      </c>
      <c r="K52" s="366">
        <f t="shared" si="13"/>
        <v>79</v>
      </c>
      <c r="L52" s="365" t="s">
        <v>182</v>
      </c>
      <c r="M52" s="558" t="s">
        <v>492</v>
      </c>
      <c r="N52" s="559"/>
    </row>
    <row r="53" spans="1:14" s="48" customFormat="1" ht="20.25" customHeight="1" x14ac:dyDescent="0.3">
      <c r="A53" s="537"/>
      <c r="B53" s="538"/>
      <c r="C53" s="538"/>
      <c r="D53" s="538"/>
      <c r="E53" s="538"/>
      <c r="F53" s="538"/>
      <c r="G53" s="538"/>
      <c r="H53" s="542"/>
      <c r="I53" s="542"/>
      <c r="J53" s="542"/>
      <c r="K53" s="538"/>
      <c r="L53" s="539"/>
      <c r="M53" s="558" t="s">
        <v>493</v>
      </c>
      <c r="N53" s="559"/>
    </row>
    <row r="54" spans="1:14" s="48" customFormat="1" ht="20.25" customHeight="1" x14ac:dyDescent="0.3">
      <c r="A54" s="537"/>
      <c r="B54" s="538"/>
      <c r="C54" s="538"/>
      <c r="D54" s="538"/>
      <c r="E54" s="538"/>
      <c r="F54" s="538"/>
      <c r="G54" s="538"/>
      <c r="H54" s="542"/>
      <c r="I54" s="542"/>
      <c r="J54" s="542"/>
      <c r="K54" s="538"/>
      <c r="L54" s="539"/>
      <c r="M54" s="558" t="s">
        <v>494</v>
      </c>
      <c r="N54" s="559"/>
    </row>
    <row r="55" spans="1:14" s="48" customFormat="1" ht="20.25" customHeight="1" x14ac:dyDescent="0.3">
      <c r="A55" s="537"/>
      <c r="B55" s="538"/>
      <c r="C55" s="538"/>
      <c r="D55" s="538"/>
      <c r="E55" s="538"/>
      <c r="F55" s="538"/>
      <c r="G55" s="538"/>
      <c r="H55" s="542"/>
      <c r="I55" s="542"/>
      <c r="J55" s="542"/>
      <c r="K55" s="538"/>
      <c r="L55" s="539"/>
      <c r="M55" s="558" t="s">
        <v>495</v>
      </c>
      <c r="N55" s="559"/>
    </row>
    <row r="56" spans="1:14" s="48" customFormat="1" ht="20.25" customHeight="1" x14ac:dyDescent="0.3">
      <c r="A56" s="537"/>
      <c r="B56" s="538"/>
      <c r="C56" s="538"/>
      <c r="D56" s="538"/>
      <c r="E56" s="538"/>
      <c r="F56" s="538"/>
      <c r="G56" s="538"/>
      <c r="H56" s="542"/>
      <c r="I56" s="542"/>
      <c r="J56" s="542"/>
      <c r="K56" s="538"/>
      <c r="L56" s="539"/>
      <c r="M56" s="558" t="s">
        <v>496</v>
      </c>
      <c r="N56" s="559"/>
    </row>
    <row r="57" spans="1:14" s="48" customFormat="1" ht="20.25" customHeight="1" x14ac:dyDescent="0.3">
      <c r="A57" s="537"/>
      <c r="B57" s="538"/>
      <c r="C57" s="538"/>
      <c r="D57" s="538"/>
      <c r="E57" s="538"/>
      <c r="F57" s="538"/>
      <c r="G57" s="538"/>
      <c r="H57" s="542"/>
      <c r="I57" s="542"/>
      <c r="J57" s="542"/>
      <c r="K57" s="538"/>
      <c r="L57" s="539"/>
      <c r="M57" s="558" t="s">
        <v>497</v>
      </c>
      <c r="N57" s="559"/>
    </row>
    <row r="58" spans="1:14" s="48" customFormat="1" ht="20.25" customHeight="1" x14ac:dyDescent="0.3">
      <c r="A58" s="537"/>
      <c r="B58" s="538"/>
      <c r="C58" s="538"/>
      <c r="D58" s="538"/>
      <c r="E58" s="538"/>
      <c r="F58" s="538"/>
      <c r="G58" s="538"/>
      <c r="H58" s="542"/>
      <c r="I58" s="542"/>
      <c r="J58" s="542"/>
      <c r="K58" s="538"/>
      <c r="L58" s="539"/>
      <c r="M58" s="558" t="s">
        <v>498</v>
      </c>
      <c r="N58" s="559"/>
    </row>
    <row r="59" spans="1:14" s="48" customFormat="1" ht="20.25" customHeight="1" x14ac:dyDescent="0.3">
      <c r="A59" s="537"/>
      <c r="B59" s="538"/>
      <c r="C59" s="538"/>
      <c r="D59" s="538"/>
      <c r="E59" s="538"/>
      <c r="F59" s="538"/>
      <c r="G59" s="538"/>
      <c r="H59" s="542"/>
      <c r="I59" s="542"/>
      <c r="J59" s="542"/>
      <c r="K59" s="538"/>
      <c r="L59" s="539"/>
      <c r="M59" s="769" t="s">
        <v>499</v>
      </c>
      <c r="N59" s="559"/>
    </row>
    <row r="60" spans="1:14" s="48" customFormat="1" ht="20.25" customHeight="1" x14ac:dyDescent="0.3">
      <c r="A60" s="537"/>
      <c r="B60" s="538"/>
      <c r="C60" s="538"/>
      <c r="D60" s="538"/>
      <c r="E60" s="538"/>
      <c r="F60" s="538"/>
      <c r="G60" s="538"/>
      <c r="H60" s="542"/>
      <c r="I60" s="542"/>
      <c r="J60" s="542"/>
      <c r="K60" s="538"/>
      <c r="L60" s="539"/>
      <c r="M60" s="558" t="s">
        <v>500</v>
      </c>
      <c r="N60" s="559"/>
    </row>
    <row r="61" spans="1:14" s="48" customFormat="1" ht="20.25" customHeight="1" x14ac:dyDescent="0.3">
      <c r="A61" s="537"/>
      <c r="B61" s="538"/>
      <c r="C61" s="538"/>
      <c r="D61" s="538"/>
      <c r="E61" s="538"/>
      <c r="F61" s="538"/>
      <c r="G61" s="538"/>
      <c r="H61" s="542"/>
      <c r="I61" s="542"/>
      <c r="J61" s="542"/>
      <c r="K61" s="538"/>
      <c r="L61" s="539"/>
      <c r="M61" s="770" t="s">
        <v>501</v>
      </c>
      <c r="N61" s="559"/>
    </row>
    <row r="62" spans="1:14" s="48" customFormat="1" ht="20.25" customHeight="1" x14ac:dyDescent="0.3">
      <c r="A62" s="537"/>
      <c r="B62" s="538"/>
      <c r="C62" s="538"/>
      <c r="D62" s="538"/>
      <c r="E62" s="538"/>
      <c r="F62" s="538"/>
      <c r="G62" s="538"/>
      <c r="H62" s="542"/>
      <c r="I62" s="542"/>
      <c r="J62" s="542"/>
      <c r="K62" s="538"/>
      <c r="L62" s="539"/>
      <c r="M62" s="771" t="s">
        <v>502</v>
      </c>
      <c r="N62" s="559"/>
    </row>
    <row r="63" spans="1:14" s="48" customFormat="1" ht="20.25" customHeight="1" x14ac:dyDescent="0.3">
      <c r="A63" s="537"/>
      <c r="B63" s="538"/>
      <c r="C63" s="538"/>
      <c r="D63" s="538"/>
      <c r="E63" s="538"/>
      <c r="F63" s="538"/>
      <c r="G63" s="538"/>
      <c r="H63" s="542"/>
      <c r="I63" s="542"/>
      <c r="J63" s="542"/>
      <c r="K63" s="538"/>
      <c r="L63" s="539"/>
      <c r="M63" s="770" t="s">
        <v>503</v>
      </c>
      <c r="N63" s="559"/>
    </row>
    <row r="64" spans="1:14" s="48" customFormat="1" ht="20.25" customHeight="1" x14ac:dyDescent="0.3">
      <c r="A64" s="537"/>
      <c r="B64" s="538"/>
      <c r="C64" s="538"/>
      <c r="D64" s="538"/>
      <c r="E64" s="538"/>
      <c r="F64" s="538"/>
      <c r="G64" s="538"/>
      <c r="H64" s="542"/>
      <c r="I64" s="542"/>
      <c r="J64" s="542"/>
      <c r="K64" s="538"/>
      <c r="L64" s="539"/>
      <c r="M64" s="770" t="s">
        <v>504</v>
      </c>
      <c r="N64" s="559"/>
    </row>
    <row r="65" spans="1:14" s="48" customFormat="1" ht="20.25" customHeight="1" x14ac:dyDescent="0.3">
      <c r="A65" s="537"/>
      <c r="B65" s="538"/>
      <c r="C65" s="538"/>
      <c r="D65" s="538"/>
      <c r="E65" s="538"/>
      <c r="F65" s="538"/>
      <c r="G65" s="538"/>
      <c r="H65" s="542"/>
      <c r="I65" s="542"/>
      <c r="J65" s="542"/>
      <c r="K65" s="538"/>
      <c r="L65" s="539"/>
      <c r="M65" s="770" t="s">
        <v>505</v>
      </c>
      <c r="N65" s="559"/>
    </row>
    <row r="66" spans="1:14" s="48" customFormat="1" ht="16.5" customHeight="1" x14ac:dyDescent="0.3">
      <c r="A66" s="541" t="s">
        <v>566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283" t="s">
        <v>181</v>
      </c>
      <c r="M66" s="556" t="s">
        <v>506</v>
      </c>
      <c r="N66" s="557"/>
    </row>
    <row r="67" spans="1:14" s="48" customFormat="1" ht="16.5" customHeight="1" x14ac:dyDescent="0.3">
      <c r="A67" s="122" t="s">
        <v>212</v>
      </c>
      <c r="B67" s="120">
        <v>5</v>
      </c>
      <c r="C67" s="120"/>
      <c r="D67" s="120"/>
      <c r="E67" s="120"/>
      <c r="F67" s="121">
        <f>SUM(B67:E67)</f>
        <v>5</v>
      </c>
      <c r="G67" s="120">
        <v>5</v>
      </c>
      <c r="H67" s="120"/>
      <c r="I67" s="120"/>
      <c r="J67" s="120"/>
      <c r="K67" s="121">
        <f>SUM(G67:J67)</f>
        <v>5</v>
      </c>
      <c r="L67" s="120"/>
      <c r="M67" s="558" t="s">
        <v>507</v>
      </c>
      <c r="N67" s="559"/>
    </row>
    <row r="68" spans="1:14" s="48" customFormat="1" ht="16.5" customHeight="1" x14ac:dyDescent="0.3">
      <c r="A68" s="122" t="s">
        <v>213</v>
      </c>
      <c r="B68" s="120">
        <v>15</v>
      </c>
      <c r="C68" s="120"/>
      <c r="D68" s="120"/>
      <c r="E68" s="120"/>
      <c r="F68" s="121">
        <f t="shared" ref="F68:F71" si="14">SUM(B68:E68)</f>
        <v>15</v>
      </c>
      <c r="G68" s="120">
        <v>15</v>
      </c>
      <c r="H68" s="120"/>
      <c r="I68" s="120"/>
      <c r="J68" s="120"/>
      <c r="K68" s="121">
        <f t="shared" ref="K68:K71" si="15">SUM(G68:J68)</f>
        <v>15</v>
      </c>
      <c r="L68" s="120"/>
      <c r="M68" s="558" t="s">
        <v>508</v>
      </c>
      <c r="N68" s="559"/>
    </row>
    <row r="69" spans="1:14" s="48" customFormat="1" ht="16.5" customHeight="1" x14ac:dyDescent="0.3">
      <c r="A69" s="122" t="s">
        <v>214</v>
      </c>
      <c r="B69" s="120"/>
      <c r="C69" s="120">
        <v>30</v>
      </c>
      <c r="D69" s="120">
        <v>15</v>
      </c>
      <c r="E69" s="120">
        <v>10</v>
      </c>
      <c r="F69" s="121">
        <f t="shared" si="14"/>
        <v>55</v>
      </c>
      <c r="G69" s="120"/>
      <c r="H69" s="120">
        <v>30</v>
      </c>
      <c r="I69" s="120">
        <v>25</v>
      </c>
      <c r="J69" s="120"/>
      <c r="K69" s="125">
        <f t="shared" si="15"/>
        <v>55</v>
      </c>
      <c r="L69" s="120"/>
      <c r="M69" s="558" t="s">
        <v>509</v>
      </c>
      <c r="N69" s="559"/>
    </row>
    <row r="70" spans="1:14" s="48" customFormat="1" ht="16.5" customHeight="1" x14ac:dyDescent="0.3">
      <c r="A70" s="122" t="s">
        <v>29</v>
      </c>
      <c r="B70" s="120"/>
      <c r="C70" s="120"/>
      <c r="D70" s="120">
        <v>10</v>
      </c>
      <c r="E70" s="120">
        <v>10</v>
      </c>
      <c r="F70" s="121">
        <f t="shared" si="14"/>
        <v>20</v>
      </c>
      <c r="G70" s="120"/>
      <c r="H70" s="120"/>
      <c r="I70" s="120">
        <v>20</v>
      </c>
      <c r="J70" s="120"/>
      <c r="K70" s="125">
        <f t="shared" si="15"/>
        <v>20</v>
      </c>
      <c r="L70" s="120"/>
      <c r="M70" s="558" t="s">
        <v>510</v>
      </c>
      <c r="N70" s="559"/>
    </row>
    <row r="71" spans="1:14" s="48" customFormat="1" ht="16.5" customHeight="1" x14ac:dyDescent="0.3">
      <c r="A71" s="122" t="s">
        <v>215</v>
      </c>
      <c r="B71" s="120"/>
      <c r="C71" s="120"/>
      <c r="D71" s="120"/>
      <c r="E71" s="120">
        <v>5</v>
      </c>
      <c r="F71" s="121">
        <f t="shared" si="14"/>
        <v>5</v>
      </c>
      <c r="G71" s="120"/>
      <c r="H71" s="120"/>
      <c r="I71" s="120"/>
      <c r="J71" s="120"/>
      <c r="K71" s="125">
        <f t="shared" si="15"/>
        <v>0</v>
      </c>
      <c r="L71" s="120"/>
      <c r="M71" s="558" t="s">
        <v>511</v>
      </c>
      <c r="N71" s="559"/>
    </row>
    <row r="72" spans="1:14" s="48" customFormat="1" ht="18.75" customHeight="1" x14ac:dyDescent="0.3">
      <c r="A72" s="336" t="s">
        <v>11</v>
      </c>
      <c r="B72" s="366">
        <f>SUM(B67:B71)</f>
        <v>20</v>
      </c>
      <c r="C72" s="366">
        <f t="shared" ref="C72:F72" si="16">SUM(C67:C71)</f>
        <v>30</v>
      </c>
      <c r="D72" s="366">
        <f t="shared" si="16"/>
        <v>25</v>
      </c>
      <c r="E72" s="366">
        <f t="shared" si="16"/>
        <v>25</v>
      </c>
      <c r="F72" s="366">
        <f t="shared" si="16"/>
        <v>100</v>
      </c>
      <c r="G72" s="366">
        <f>SUM(G67:G71)</f>
        <v>20</v>
      </c>
      <c r="H72" s="367">
        <f t="shared" ref="H72:K72" si="17">SUM(H67:H71)</f>
        <v>30</v>
      </c>
      <c r="I72" s="367">
        <f t="shared" si="17"/>
        <v>45</v>
      </c>
      <c r="J72" s="367">
        <f t="shared" si="17"/>
        <v>0</v>
      </c>
      <c r="K72" s="366">
        <f t="shared" si="17"/>
        <v>95</v>
      </c>
      <c r="L72" s="365" t="s">
        <v>182</v>
      </c>
      <c r="M72" s="558" t="s">
        <v>512</v>
      </c>
      <c r="N72" s="559"/>
    </row>
    <row r="73" spans="1:14" s="48" customFormat="1" ht="18.75" customHeight="1" x14ac:dyDescent="0.3">
      <c r="A73" s="543"/>
      <c r="B73" s="543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58" t="s">
        <v>513</v>
      </c>
      <c r="N73" s="559"/>
    </row>
    <row r="74" spans="1:14" s="48" customFormat="1" ht="18.75" customHeight="1" x14ac:dyDescent="0.3">
      <c r="A74" s="543"/>
      <c r="B74" s="543"/>
      <c r="C74" s="543"/>
      <c r="D74" s="543"/>
      <c r="E74" s="543"/>
      <c r="F74" s="543"/>
      <c r="G74" s="543"/>
      <c r="H74" s="543"/>
      <c r="I74" s="543"/>
      <c r="J74" s="543"/>
      <c r="K74" s="543"/>
      <c r="L74" s="543"/>
      <c r="M74" s="561" t="s">
        <v>514</v>
      </c>
      <c r="N74" s="559"/>
    </row>
    <row r="75" spans="1:14" s="48" customFormat="1" ht="18.75" customHeight="1" x14ac:dyDescent="0.3">
      <c r="A75" s="543"/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61" t="s">
        <v>515</v>
      </c>
      <c r="N75" s="559"/>
    </row>
    <row r="76" spans="1:14" s="48" customFormat="1" ht="18.75" customHeight="1" x14ac:dyDescent="0.3">
      <c r="A76" s="543"/>
      <c r="B76" s="543"/>
      <c r="C76" s="543"/>
      <c r="D76" s="543"/>
      <c r="E76" s="543"/>
      <c r="F76" s="543"/>
      <c r="G76" s="543"/>
      <c r="H76" s="543"/>
      <c r="I76" s="543"/>
      <c r="J76" s="543"/>
      <c r="K76" s="543"/>
      <c r="L76" s="543"/>
      <c r="M76" s="561" t="s">
        <v>516</v>
      </c>
      <c r="N76" s="559"/>
    </row>
    <row r="77" spans="1:14" s="48" customFormat="1" ht="18.75" customHeight="1" x14ac:dyDescent="0.3">
      <c r="A77" s="543"/>
      <c r="B77" s="543"/>
      <c r="C77" s="543"/>
      <c r="D77" s="543"/>
      <c r="E77" s="543"/>
      <c r="F77" s="543"/>
      <c r="G77" s="543"/>
      <c r="H77" s="543"/>
      <c r="I77" s="543"/>
      <c r="J77" s="543"/>
      <c r="K77" s="543"/>
      <c r="L77" s="543"/>
      <c r="M77" s="772" t="s">
        <v>517</v>
      </c>
      <c r="N77" s="559"/>
    </row>
    <row r="78" spans="1:14" s="48" customFormat="1" ht="18.75" customHeight="1" x14ac:dyDescent="0.3">
      <c r="A78" s="543"/>
      <c r="B78" s="543"/>
      <c r="C78" s="543"/>
      <c r="D78" s="543"/>
      <c r="E78" s="543"/>
      <c r="F78" s="543"/>
      <c r="G78" s="543"/>
      <c r="H78" s="543"/>
      <c r="I78" s="543"/>
      <c r="J78" s="543"/>
      <c r="K78" s="543"/>
      <c r="L78" s="543"/>
      <c r="M78" s="773" t="s">
        <v>518</v>
      </c>
      <c r="N78" s="559"/>
    </row>
    <row r="79" spans="1:14" s="48" customFormat="1" ht="18.75" customHeight="1" x14ac:dyDescent="0.3">
      <c r="A79" s="543"/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770" t="s">
        <v>519</v>
      </c>
      <c r="N79" s="559"/>
    </row>
    <row r="80" spans="1:14" s="48" customFormat="1" ht="18.75" customHeight="1" x14ac:dyDescent="0.3">
      <c r="A80" s="543"/>
      <c r="B80" s="543"/>
      <c r="C80" s="543"/>
      <c r="D80" s="543"/>
      <c r="E80" s="543"/>
      <c r="F80" s="543"/>
      <c r="G80" s="543"/>
      <c r="H80" s="543"/>
      <c r="I80" s="543"/>
      <c r="J80" s="543"/>
      <c r="K80" s="543"/>
      <c r="L80" s="543"/>
      <c r="M80" s="770" t="s">
        <v>520</v>
      </c>
      <c r="N80" s="559"/>
    </row>
    <row r="81" spans="1:14" s="48" customFormat="1" ht="18.75" customHeight="1" x14ac:dyDescent="0.3">
      <c r="A81" s="543"/>
      <c r="B81" s="543"/>
      <c r="C81" s="543"/>
      <c r="D81" s="543"/>
      <c r="E81" s="543"/>
      <c r="F81" s="543"/>
      <c r="G81" s="543"/>
      <c r="H81" s="543"/>
      <c r="I81" s="543"/>
      <c r="J81" s="543"/>
      <c r="K81" s="543"/>
      <c r="L81" s="543"/>
      <c r="M81" s="558" t="s">
        <v>521</v>
      </c>
      <c r="N81" s="559"/>
    </row>
    <row r="82" spans="1:14" s="48" customFormat="1" ht="18.75" customHeight="1" x14ac:dyDescent="0.3">
      <c r="A82" s="543"/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770" t="s">
        <v>522</v>
      </c>
      <c r="N82" s="559"/>
    </row>
    <row r="83" spans="1:14" s="48" customFormat="1" ht="18.75" customHeight="1" x14ac:dyDescent="0.3">
      <c r="A83" s="543"/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770" t="s">
        <v>523</v>
      </c>
      <c r="N83" s="559"/>
    </row>
    <row r="84" spans="1:14" s="48" customFormat="1" ht="18.75" customHeight="1" x14ac:dyDescent="0.3">
      <c r="A84" s="543"/>
      <c r="B84" s="543"/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786" t="s">
        <v>524</v>
      </c>
      <c r="N84" s="560"/>
    </row>
    <row r="85" spans="1:14" s="48" customFormat="1" ht="16.5" customHeight="1" x14ac:dyDescent="0.3">
      <c r="A85" s="541" t="s">
        <v>218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284" t="s">
        <v>181</v>
      </c>
      <c r="M85" s="556" t="s">
        <v>525</v>
      </c>
      <c r="N85" s="744" t="s">
        <v>437</v>
      </c>
    </row>
    <row r="86" spans="1:14" s="48" customFormat="1" ht="16.5" customHeight="1" x14ac:dyDescent="0.3">
      <c r="A86" s="122" t="s">
        <v>432</v>
      </c>
      <c r="B86" s="120">
        <v>20</v>
      </c>
      <c r="C86" s="120"/>
      <c r="D86" s="120"/>
      <c r="E86" s="120"/>
      <c r="F86" s="121">
        <f>SUM(B86:E86)</f>
        <v>20</v>
      </c>
      <c r="G86" s="120">
        <v>20</v>
      </c>
      <c r="H86" s="120"/>
      <c r="I86" s="120"/>
      <c r="J86" s="120"/>
      <c r="K86" s="121">
        <f>SUM(G86:J86)</f>
        <v>20</v>
      </c>
      <c r="L86" s="120"/>
      <c r="M86" s="770" t="s">
        <v>526</v>
      </c>
      <c r="N86" s="745"/>
    </row>
    <row r="87" spans="1:14" s="48" customFormat="1" ht="16.5" customHeight="1" x14ac:dyDescent="0.3">
      <c r="A87" s="122" t="s">
        <v>433</v>
      </c>
      <c r="B87" s="120"/>
      <c r="C87" s="120">
        <v>20</v>
      </c>
      <c r="D87" s="120"/>
      <c r="E87" s="120"/>
      <c r="F87" s="121">
        <f t="shared" ref="F87:F90" si="18">SUM(B87:E87)</f>
        <v>20</v>
      </c>
      <c r="G87" s="120"/>
      <c r="H87" s="120">
        <v>20</v>
      </c>
      <c r="I87" s="120"/>
      <c r="J87" s="120"/>
      <c r="K87" s="121">
        <f t="shared" ref="K87:K90" si="19">SUM(G87:J87)</f>
        <v>20</v>
      </c>
      <c r="L87" s="120"/>
      <c r="M87" s="770" t="s">
        <v>527</v>
      </c>
      <c r="N87" s="745"/>
    </row>
    <row r="88" spans="1:14" s="48" customFormat="1" ht="16.5" customHeight="1" x14ac:dyDescent="0.3">
      <c r="A88" s="122" t="s">
        <v>434</v>
      </c>
      <c r="B88" s="120"/>
      <c r="C88" s="120"/>
      <c r="D88" s="120">
        <v>30</v>
      </c>
      <c r="E88" s="120"/>
      <c r="F88" s="121">
        <f t="shared" si="18"/>
        <v>30</v>
      </c>
      <c r="G88" s="120"/>
      <c r="H88" s="120"/>
      <c r="I88" s="120">
        <v>30</v>
      </c>
      <c r="J88" s="120"/>
      <c r="K88" s="814">
        <f t="shared" si="19"/>
        <v>30</v>
      </c>
      <c r="L88" s="120"/>
      <c r="M88" s="770" t="s">
        <v>528</v>
      </c>
      <c r="N88" s="745"/>
    </row>
    <row r="89" spans="1:14" s="48" customFormat="1" ht="16.5" customHeight="1" x14ac:dyDescent="0.3">
      <c r="A89" s="122" t="s">
        <v>435</v>
      </c>
      <c r="B89" s="120"/>
      <c r="C89" s="120"/>
      <c r="D89" s="120"/>
      <c r="E89" s="120">
        <v>10</v>
      </c>
      <c r="F89" s="121">
        <f t="shared" si="18"/>
        <v>10</v>
      </c>
      <c r="G89" s="120"/>
      <c r="H89" s="120"/>
      <c r="I89" s="120"/>
      <c r="J89" s="120"/>
      <c r="K89" s="126">
        <f t="shared" si="19"/>
        <v>0</v>
      </c>
      <c r="L89" s="120"/>
      <c r="M89" s="774" t="s">
        <v>529</v>
      </c>
      <c r="N89" s="745"/>
    </row>
    <row r="90" spans="1:14" s="48" customFormat="1" ht="16.5" customHeight="1" x14ac:dyDescent="0.3">
      <c r="A90" s="122" t="s">
        <v>436</v>
      </c>
      <c r="B90" s="120"/>
      <c r="C90" s="120"/>
      <c r="D90" s="120"/>
      <c r="E90" s="120">
        <v>20</v>
      </c>
      <c r="F90" s="121">
        <f t="shared" si="18"/>
        <v>20</v>
      </c>
      <c r="G90" s="120"/>
      <c r="H90" s="120"/>
      <c r="I90" s="120"/>
      <c r="J90" s="120"/>
      <c r="K90" s="126">
        <f t="shared" si="19"/>
        <v>0</v>
      </c>
      <c r="L90" s="120"/>
      <c r="M90" s="774" t="s">
        <v>530</v>
      </c>
      <c r="N90" s="745"/>
    </row>
    <row r="91" spans="1:14" s="48" customFormat="1" ht="19.5" customHeight="1" x14ac:dyDescent="0.3">
      <c r="A91" s="336" t="s">
        <v>11</v>
      </c>
      <c r="B91" s="368">
        <f>SUM(B86:B90)</f>
        <v>20</v>
      </c>
      <c r="C91" s="368">
        <f t="shared" ref="C91:J91" si="20">SUM(C86:C90)</f>
        <v>20</v>
      </c>
      <c r="D91" s="368">
        <f t="shared" si="20"/>
        <v>30</v>
      </c>
      <c r="E91" s="368">
        <f t="shared" si="20"/>
        <v>30</v>
      </c>
      <c r="F91" s="368">
        <f t="shared" si="20"/>
        <v>100</v>
      </c>
      <c r="G91" s="368">
        <f t="shared" si="20"/>
        <v>20</v>
      </c>
      <c r="H91" s="369">
        <f t="shared" si="20"/>
        <v>20</v>
      </c>
      <c r="I91" s="369">
        <f t="shared" si="20"/>
        <v>30</v>
      </c>
      <c r="J91" s="369">
        <f t="shared" si="20"/>
        <v>0</v>
      </c>
      <c r="K91" s="368">
        <f>SUM(K86:K90)</f>
        <v>70</v>
      </c>
      <c r="L91" s="365" t="s">
        <v>182</v>
      </c>
      <c r="M91" s="770" t="s">
        <v>531</v>
      </c>
      <c r="N91" s="745"/>
    </row>
    <row r="92" spans="1:14" s="48" customFormat="1" ht="19.5" customHeight="1" x14ac:dyDescent="0.3">
      <c r="A92" s="537"/>
      <c r="B92" s="544"/>
      <c r="C92" s="544"/>
      <c r="D92" s="544"/>
      <c r="E92" s="544"/>
      <c r="F92" s="544"/>
      <c r="G92" s="544"/>
      <c r="H92" s="545"/>
      <c r="I92" s="545"/>
      <c r="J92" s="545"/>
      <c r="K92" s="544"/>
      <c r="L92" s="539"/>
      <c r="M92" s="774" t="s">
        <v>532</v>
      </c>
      <c r="N92" s="620"/>
    </row>
    <row r="93" spans="1:14" s="48" customFormat="1" ht="19.5" customHeight="1" x14ac:dyDescent="0.3">
      <c r="A93" s="537"/>
      <c r="B93" s="544"/>
      <c r="C93" s="544"/>
      <c r="D93" s="544"/>
      <c r="E93" s="544"/>
      <c r="F93" s="544"/>
      <c r="G93" s="544"/>
      <c r="H93" s="545"/>
      <c r="I93" s="545"/>
      <c r="J93" s="545"/>
      <c r="K93" s="544"/>
      <c r="L93" s="539"/>
      <c r="M93" s="774" t="s">
        <v>533</v>
      </c>
      <c r="N93" s="620"/>
    </row>
    <row r="94" spans="1:14" s="48" customFormat="1" ht="19.5" customHeight="1" x14ac:dyDescent="0.3">
      <c r="A94" s="537"/>
      <c r="B94" s="544"/>
      <c r="C94" s="544"/>
      <c r="D94" s="544"/>
      <c r="E94" s="544"/>
      <c r="F94" s="544"/>
      <c r="G94" s="544"/>
      <c r="H94" s="545"/>
      <c r="I94" s="545"/>
      <c r="J94" s="545"/>
      <c r="K94" s="544"/>
      <c r="L94" s="539"/>
      <c r="M94" s="770" t="s">
        <v>534</v>
      </c>
      <c r="N94" s="620"/>
    </row>
    <row r="95" spans="1:14" s="48" customFormat="1" ht="16.5" customHeight="1" x14ac:dyDescent="0.3">
      <c r="A95" s="358" t="s">
        <v>219</v>
      </c>
      <c r="B95" s="359"/>
      <c r="C95" s="359"/>
      <c r="D95" s="359"/>
      <c r="E95" s="359"/>
      <c r="F95" s="360"/>
      <c r="G95" s="359"/>
      <c r="H95" s="359"/>
      <c r="I95" s="359"/>
      <c r="J95" s="359"/>
      <c r="K95" s="360"/>
      <c r="L95" s="361"/>
      <c r="M95" s="775" t="s">
        <v>454</v>
      </c>
      <c r="N95" s="747" t="s">
        <v>370</v>
      </c>
    </row>
    <row r="96" spans="1:14" s="48" customFormat="1" ht="16.5" customHeight="1" x14ac:dyDescent="0.3">
      <c r="A96" s="127" t="s">
        <v>220</v>
      </c>
      <c r="B96" s="120">
        <v>5</v>
      </c>
      <c r="C96" s="120"/>
      <c r="D96" s="120"/>
      <c r="E96" s="120"/>
      <c r="F96" s="121">
        <f>SUM(B96:E96)</f>
        <v>5</v>
      </c>
      <c r="G96" s="120">
        <v>5</v>
      </c>
      <c r="H96" s="120"/>
      <c r="I96" s="120"/>
      <c r="J96" s="120"/>
      <c r="K96" s="121">
        <f>SUM(G96:J96)</f>
        <v>5</v>
      </c>
      <c r="L96" s="120"/>
      <c r="M96" s="776"/>
      <c r="N96" s="748"/>
    </row>
    <row r="97" spans="1:14" s="48" customFormat="1" ht="16.5" customHeight="1" x14ac:dyDescent="0.3">
      <c r="A97" s="127" t="s">
        <v>221</v>
      </c>
      <c r="B97" s="120">
        <v>5</v>
      </c>
      <c r="C97" s="120">
        <v>10</v>
      </c>
      <c r="D97" s="120"/>
      <c r="E97" s="120"/>
      <c r="F97" s="121">
        <f t="shared" ref="F97:F100" si="21">SUM(B97:E97)</f>
        <v>15</v>
      </c>
      <c r="G97" s="120">
        <v>5</v>
      </c>
      <c r="H97" s="120">
        <v>10</v>
      </c>
      <c r="I97" s="120"/>
      <c r="J97" s="120"/>
      <c r="K97" s="121">
        <f t="shared" ref="K97:K100" si="22">SUM(G97:J97)</f>
        <v>15</v>
      </c>
      <c r="L97" s="120"/>
      <c r="M97" s="776"/>
      <c r="N97" s="748"/>
    </row>
    <row r="98" spans="1:14" s="48" customFormat="1" ht="16.5" customHeight="1" x14ac:dyDescent="0.3">
      <c r="A98" s="127" t="s">
        <v>222</v>
      </c>
      <c r="B98" s="120"/>
      <c r="C98" s="120"/>
      <c r="D98" s="120">
        <v>40</v>
      </c>
      <c r="E98" s="120">
        <v>10</v>
      </c>
      <c r="F98" s="121">
        <f t="shared" si="21"/>
        <v>50</v>
      </c>
      <c r="G98" s="120"/>
      <c r="H98" s="120"/>
      <c r="I98" s="120">
        <v>40</v>
      </c>
      <c r="J98" s="120"/>
      <c r="K98" s="121">
        <f t="shared" si="22"/>
        <v>40</v>
      </c>
      <c r="L98" s="120"/>
      <c r="M98" s="776"/>
      <c r="N98" s="748"/>
    </row>
    <row r="99" spans="1:14" s="48" customFormat="1" ht="16.5" customHeight="1" x14ac:dyDescent="0.3">
      <c r="A99" s="127" t="s">
        <v>223</v>
      </c>
      <c r="B99" s="120"/>
      <c r="C99" s="120"/>
      <c r="D99" s="120">
        <v>10</v>
      </c>
      <c r="E99" s="120">
        <v>15</v>
      </c>
      <c r="F99" s="121">
        <f t="shared" si="21"/>
        <v>25</v>
      </c>
      <c r="G99" s="120"/>
      <c r="H99" s="120"/>
      <c r="I99" s="120">
        <v>10</v>
      </c>
      <c r="J99" s="120"/>
      <c r="K99" s="121">
        <f t="shared" si="22"/>
        <v>10</v>
      </c>
      <c r="L99" s="120"/>
      <c r="M99" s="776"/>
      <c r="N99" s="748"/>
    </row>
    <row r="100" spans="1:14" s="48" customFormat="1" ht="16.5" customHeight="1" x14ac:dyDescent="0.3">
      <c r="A100" s="127" t="s">
        <v>224</v>
      </c>
      <c r="B100" s="120"/>
      <c r="C100" s="120"/>
      <c r="D100" s="120"/>
      <c r="E100" s="120">
        <v>5</v>
      </c>
      <c r="F100" s="121">
        <f t="shared" si="21"/>
        <v>5</v>
      </c>
      <c r="G100" s="120"/>
      <c r="H100" s="120"/>
      <c r="I100" s="120"/>
      <c r="J100" s="120"/>
      <c r="K100" s="121">
        <f t="shared" si="22"/>
        <v>0</v>
      </c>
      <c r="L100" s="120"/>
      <c r="M100" s="776"/>
      <c r="N100" s="748"/>
    </row>
    <row r="101" spans="1:14" s="48" customFormat="1" ht="16.5" customHeight="1" x14ac:dyDescent="0.3">
      <c r="A101" s="309" t="s">
        <v>11</v>
      </c>
      <c r="B101" s="321">
        <f>SUM(B96:B100)</f>
        <v>10</v>
      </c>
      <c r="C101" s="321">
        <f t="shared" ref="C101:K101" si="23">SUM(C96:C100)</f>
        <v>10</v>
      </c>
      <c r="D101" s="321">
        <f t="shared" si="23"/>
        <v>50</v>
      </c>
      <c r="E101" s="321">
        <f t="shared" si="23"/>
        <v>30</v>
      </c>
      <c r="F101" s="321">
        <f t="shared" si="23"/>
        <v>100</v>
      </c>
      <c r="G101" s="321">
        <f t="shared" si="23"/>
        <v>10</v>
      </c>
      <c r="H101" s="321">
        <f t="shared" si="23"/>
        <v>10</v>
      </c>
      <c r="I101" s="321">
        <f t="shared" si="23"/>
        <v>50</v>
      </c>
      <c r="J101" s="321">
        <f t="shared" si="23"/>
        <v>0</v>
      </c>
      <c r="K101" s="321">
        <f t="shared" si="23"/>
        <v>70</v>
      </c>
      <c r="L101" s="322" t="s">
        <v>182</v>
      </c>
      <c r="M101" s="777"/>
      <c r="N101" s="749"/>
    </row>
    <row r="102" spans="1:14" s="48" customFormat="1" ht="16.5" customHeight="1" x14ac:dyDescent="0.3">
      <c r="A102" s="358" t="s">
        <v>225</v>
      </c>
      <c r="B102" s="371"/>
      <c r="C102" s="371"/>
      <c r="D102" s="371"/>
      <c r="E102" s="371"/>
      <c r="F102" s="372"/>
      <c r="G102" s="371"/>
      <c r="H102" s="371"/>
      <c r="I102" s="371"/>
      <c r="J102" s="371"/>
      <c r="K102" s="372"/>
      <c r="L102" s="373"/>
      <c r="M102" s="778" t="s">
        <v>469</v>
      </c>
      <c r="N102" s="559"/>
    </row>
    <row r="103" spans="1:14" s="48" customFormat="1" ht="16.5" customHeight="1" x14ac:dyDescent="0.3">
      <c r="A103" s="128" t="s">
        <v>226</v>
      </c>
      <c r="B103" s="120">
        <v>20</v>
      </c>
      <c r="C103" s="120"/>
      <c r="D103" s="120"/>
      <c r="E103" s="120"/>
      <c r="F103" s="121">
        <f>SUM(B103:E103)</f>
        <v>20</v>
      </c>
      <c r="G103" s="120">
        <v>20</v>
      </c>
      <c r="H103" s="120"/>
      <c r="I103" s="120"/>
      <c r="J103" s="120"/>
      <c r="K103" s="121">
        <f>SUM(G103:J103)</f>
        <v>20</v>
      </c>
      <c r="L103" s="120"/>
      <c r="M103" s="779"/>
      <c r="N103" s="559"/>
    </row>
    <row r="104" spans="1:14" s="48" customFormat="1" ht="16.5" customHeight="1" x14ac:dyDescent="0.3">
      <c r="A104" s="128" t="s">
        <v>227</v>
      </c>
      <c r="B104" s="120"/>
      <c r="C104" s="120">
        <v>20</v>
      </c>
      <c r="D104" s="120"/>
      <c r="E104" s="120"/>
      <c r="F104" s="121">
        <f t="shared" ref="F104:F109" si="24">SUM(B104:E104)</f>
        <v>20</v>
      </c>
      <c r="G104" s="120"/>
      <c r="H104" s="120">
        <v>20</v>
      </c>
      <c r="I104" s="120"/>
      <c r="J104" s="120"/>
      <c r="K104" s="121">
        <f t="shared" ref="K104:K109" si="25">SUM(G104:J104)</f>
        <v>20</v>
      </c>
      <c r="L104" s="120"/>
      <c r="M104" s="779"/>
      <c r="N104" s="559"/>
    </row>
    <row r="105" spans="1:14" s="48" customFormat="1" ht="16.5" customHeight="1" x14ac:dyDescent="0.3">
      <c r="A105" s="128" t="s">
        <v>228</v>
      </c>
      <c r="B105" s="120"/>
      <c r="C105" s="120"/>
      <c r="D105" s="120">
        <v>10</v>
      </c>
      <c r="E105" s="120"/>
      <c r="F105" s="121">
        <f t="shared" si="24"/>
        <v>10</v>
      </c>
      <c r="G105" s="120"/>
      <c r="H105" s="120">
        <v>5</v>
      </c>
      <c r="I105" s="120">
        <v>5</v>
      </c>
      <c r="J105" s="120"/>
      <c r="K105" s="121">
        <f t="shared" si="25"/>
        <v>10</v>
      </c>
      <c r="L105" s="120"/>
      <c r="M105" s="779"/>
      <c r="N105" s="559"/>
    </row>
    <row r="106" spans="1:14" s="48" customFormat="1" ht="16.5" customHeight="1" x14ac:dyDescent="0.3">
      <c r="A106" s="128" t="s">
        <v>229</v>
      </c>
      <c r="B106" s="120"/>
      <c r="C106" s="120"/>
      <c r="D106" s="120">
        <v>20</v>
      </c>
      <c r="E106" s="120"/>
      <c r="F106" s="121">
        <f t="shared" si="24"/>
        <v>20</v>
      </c>
      <c r="G106" s="120"/>
      <c r="H106" s="120">
        <v>5</v>
      </c>
      <c r="I106" s="120">
        <v>15</v>
      </c>
      <c r="J106" s="120"/>
      <c r="K106" s="121">
        <f t="shared" si="25"/>
        <v>20</v>
      </c>
      <c r="L106" s="120"/>
      <c r="M106" s="779"/>
      <c r="N106" s="559"/>
    </row>
    <row r="107" spans="1:14" s="48" customFormat="1" ht="16.5" customHeight="1" x14ac:dyDescent="0.3">
      <c r="A107" s="128" t="s">
        <v>230</v>
      </c>
      <c r="B107" s="120"/>
      <c r="C107" s="120"/>
      <c r="D107" s="120"/>
      <c r="E107" s="120">
        <v>10</v>
      </c>
      <c r="F107" s="121">
        <f t="shared" si="24"/>
        <v>10</v>
      </c>
      <c r="G107" s="120"/>
      <c r="H107" s="120"/>
      <c r="I107" s="120">
        <v>5</v>
      </c>
      <c r="J107" s="120"/>
      <c r="K107" s="121">
        <f t="shared" si="25"/>
        <v>5</v>
      </c>
      <c r="L107" s="120"/>
      <c r="M107" s="779"/>
      <c r="N107" s="559"/>
    </row>
    <row r="108" spans="1:14" s="48" customFormat="1" ht="16.5" customHeight="1" x14ac:dyDescent="0.3">
      <c r="A108" s="128" t="s">
        <v>231</v>
      </c>
      <c r="B108" s="120"/>
      <c r="C108" s="120"/>
      <c r="D108" s="120"/>
      <c r="E108" s="120">
        <v>10</v>
      </c>
      <c r="F108" s="121">
        <f t="shared" si="24"/>
        <v>10</v>
      </c>
      <c r="G108" s="120"/>
      <c r="H108" s="120"/>
      <c r="I108" s="120"/>
      <c r="J108" s="120"/>
      <c r="K108" s="121">
        <f t="shared" si="25"/>
        <v>0</v>
      </c>
      <c r="L108" s="120"/>
      <c r="M108" s="779"/>
      <c r="N108" s="559"/>
    </row>
    <row r="109" spans="1:14" s="48" customFormat="1" ht="16.5" customHeight="1" x14ac:dyDescent="0.3">
      <c r="A109" s="128" t="s">
        <v>232</v>
      </c>
      <c r="B109" s="120"/>
      <c r="C109" s="120"/>
      <c r="D109" s="120"/>
      <c r="E109" s="120">
        <v>10</v>
      </c>
      <c r="F109" s="121">
        <f t="shared" si="24"/>
        <v>10</v>
      </c>
      <c r="G109" s="120"/>
      <c r="H109" s="120"/>
      <c r="I109" s="120"/>
      <c r="J109" s="120"/>
      <c r="K109" s="121">
        <f t="shared" si="25"/>
        <v>0</v>
      </c>
      <c r="L109" s="120"/>
      <c r="M109" s="779"/>
      <c r="N109" s="559"/>
    </row>
    <row r="110" spans="1:14" s="48" customFormat="1" ht="16.5" customHeight="1" x14ac:dyDescent="0.3">
      <c r="A110" s="309" t="s">
        <v>11</v>
      </c>
      <c r="B110" s="321">
        <f>SUM(B103:B109)</f>
        <v>20</v>
      </c>
      <c r="C110" s="321">
        <f t="shared" ref="C110:K110" si="26">SUM(C103:C109)</f>
        <v>20</v>
      </c>
      <c r="D110" s="321">
        <f t="shared" si="26"/>
        <v>30</v>
      </c>
      <c r="E110" s="321">
        <f t="shared" si="26"/>
        <v>30</v>
      </c>
      <c r="F110" s="321">
        <f t="shared" si="26"/>
        <v>100</v>
      </c>
      <c r="G110" s="321">
        <f t="shared" si="26"/>
        <v>20</v>
      </c>
      <c r="H110" s="321">
        <f t="shared" si="26"/>
        <v>30</v>
      </c>
      <c r="I110" s="321">
        <f t="shared" si="26"/>
        <v>25</v>
      </c>
      <c r="J110" s="321">
        <f t="shared" si="26"/>
        <v>0</v>
      </c>
      <c r="K110" s="321">
        <f t="shared" si="26"/>
        <v>75</v>
      </c>
      <c r="L110" s="322" t="s">
        <v>182</v>
      </c>
      <c r="M110" s="780"/>
      <c r="N110" s="560"/>
    </row>
    <row r="111" spans="1:14" x14ac:dyDescent="0.2">
      <c r="M111" s="815">
        <v>24661</v>
      </c>
    </row>
  </sheetData>
  <mergeCells count="23">
    <mergeCell ref="N85:N91"/>
    <mergeCell ref="A1:N1"/>
    <mergeCell ref="A2:N2"/>
    <mergeCell ref="M102:M110"/>
    <mergeCell ref="M95:M101"/>
    <mergeCell ref="N95:N101"/>
    <mergeCell ref="F7:F8"/>
    <mergeCell ref="G7:G8"/>
    <mergeCell ref="H7:H8"/>
    <mergeCell ref="I7:I8"/>
    <mergeCell ref="J7:J8"/>
    <mergeCell ref="K7:K8"/>
    <mergeCell ref="A6:A8"/>
    <mergeCell ref="B6:F6"/>
    <mergeCell ref="G6:K6"/>
    <mergeCell ref="L6:L8"/>
    <mergeCell ref="N16:N24"/>
    <mergeCell ref="M6:M8"/>
    <mergeCell ref="N6:N8"/>
    <mergeCell ref="B7:B8"/>
    <mergeCell ref="C7:C8"/>
    <mergeCell ref="D7:D8"/>
    <mergeCell ref="E7:E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rowBreaks count="2" manualBreakCount="2">
    <brk id="45" max="13" man="1"/>
    <brk id="8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1002"/>
  <sheetViews>
    <sheetView tabSelected="1" workbookViewId="0">
      <selection activeCell="C18" sqref="C18"/>
    </sheetView>
  </sheetViews>
  <sheetFormatPr defaultColWidth="12.5703125" defaultRowHeight="15" customHeight="1" x14ac:dyDescent="0.25"/>
  <cols>
    <col min="1" max="1" width="47.7109375" style="2" customWidth="1"/>
    <col min="2" max="2" width="11.140625" style="2" customWidth="1"/>
    <col min="3" max="3" width="11" style="2" customWidth="1"/>
    <col min="4" max="4" width="10.7109375" style="2" customWidth="1"/>
    <col min="5" max="5" width="10.28515625" style="2" customWidth="1"/>
    <col min="6" max="6" width="11.28515625" style="2" customWidth="1"/>
    <col min="7" max="10" width="10.28515625" style="2" customWidth="1"/>
    <col min="11" max="11" width="9.7109375" style="2" customWidth="1"/>
    <col min="12" max="12" width="10.28515625" style="2" customWidth="1"/>
    <col min="13" max="13" width="10.42578125" style="2" customWidth="1"/>
    <col min="14" max="26" width="8" style="2" customWidth="1"/>
    <col min="27" max="16384" width="12.5703125" style="2"/>
  </cols>
  <sheetData>
    <row r="1" spans="1:26" ht="21" customHeight="1" x14ac:dyDescent="0.35">
      <c r="A1" s="580" t="s">
        <v>400</v>
      </c>
      <c r="B1" s="580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 x14ac:dyDescent="0.35">
      <c r="A2" s="6" t="s">
        <v>23</v>
      </c>
      <c r="B2" s="4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35">
      <c r="A3" s="796"/>
      <c r="B3" s="10" t="s">
        <v>13</v>
      </c>
      <c r="C3" s="805" t="s">
        <v>14</v>
      </c>
      <c r="D3" s="806"/>
      <c r="E3" s="806"/>
      <c r="F3" s="806"/>
      <c r="G3" s="806"/>
      <c r="H3" s="806"/>
      <c r="I3" s="806"/>
      <c r="J3" s="806"/>
      <c r="K3" s="806"/>
      <c r="L3" s="807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35">
      <c r="A4" s="797" t="s">
        <v>15</v>
      </c>
      <c r="B4" s="12" t="s">
        <v>16</v>
      </c>
      <c r="C4" s="754" t="s">
        <v>17</v>
      </c>
      <c r="D4" s="755"/>
      <c r="E4" s="755"/>
      <c r="F4" s="755"/>
      <c r="G4" s="683"/>
      <c r="H4" s="756" t="s">
        <v>18</v>
      </c>
      <c r="I4" s="755"/>
      <c r="J4" s="755"/>
      <c r="K4" s="755"/>
      <c r="L4" s="78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35">
      <c r="A5" s="798"/>
      <c r="B5" s="13"/>
      <c r="C5" s="14" t="s">
        <v>5</v>
      </c>
      <c r="D5" s="14" t="s">
        <v>6</v>
      </c>
      <c r="E5" s="14" t="s">
        <v>7</v>
      </c>
      <c r="F5" s="14" t="s">
        <v>8</v>
      </c>
      <c r="G5" s="268" t="s">
        <v>9</v>
      </c>
      <c r="H5" s="14" t="s">
        <v>5</v>
      </c>
      <c r="I5" s="14" t="s">
        <v>6</v>
      </c>
      <c r="J5" s="14" t="s">
        <v>7</v>
      </c>
      <c r="K5" s="14" t="s">
        <v>8</v>
      </c>
      <c r="L5" s="789" t="s">
        <v>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35">
      <c r="A6" s="799" t="s">
        <v>574</v>
      </c>
      <c r="B6" s="15"/>
      <c r="C6" s="15"/>
      <c r="D6" s="15"/>
      <c r="E6" s="15"/>
      <c r="F6" s="15"/>
      <c r="G6" s="269"/>
      <c r="H6" s="15"/>
      <c r="I6" s="15"/>
      <c r="J6" s="15"/>
      <c r="K6" s="15"/>
      <c r="L6" s="79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35">
      <c r="A7" s="800" t="s">
        <v>19</v>
      </c>
      <c r="B7" s="263">
        <v>8</v>
      </c>
      <c r="C7" s="261">
        <f>'form1. งานพื้นฐาน'!B10</f>
        <v>22.559354226020893</v>
      </c>
      <c r="D7" s="261">
        <f>'form1. งานพื้นฐาน'!C10</f>
        <v>27.317188983855647</v>
      </c>
      <c r="E7" s="261">
        <f>'form1. งานพื้นฐาน'!D10</f>
        <v>23.896011396011396</v>
      </c>
      <c r="F7" s="261">
        <f>'form1. งานพื้นฐาน'!E10</f>
        <v>26.22744539411206</v>
      </c>
      <c r="G7" s="266">
        <f>'form1. งานพื้นฐาน'!F10</f>
        <v>100</v>
      </c>
      <c r="H7" s="261">
        <f>'form1. งานพื้นฐาน'!G10</f>
        <v>23.151946818613485</v>
      </c>
      <c r="I7" s="261">
        <f>'form1. งานพื้นฐาน'!H10</f>
        <v>26.724596391263059</v>
      </c>
      <c r="J7" s="261">
        <f>'form1. งานพื้นฐาน'!I10</f>
        <v>22.908357075023744</v>
      </c>
      <c r="K7" s="261">
        <f>'form1. งานพื้นฐาน'!J10</f>
        <v>0</v>
      </c>
      <c r="L7" s="791">
        <f>'form1. งานพื้นฐาน'!K10</f>
        <v>72.229344729344731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x14ac:dyDescent="0.35">
      <c r="A8" s="801" t="s">
        <v>575</v>
      </c>
      <c r="B8" s="264"/>
      <c r="C8" s="262"/>
      <c r="D8" s="262"/>
      <c r="E8" s="262"/>
      <c r="F8" s="262"/>
      <c r="G8" s="270"/>
      <c r="H8" s="262"/>
      <c r="I8" s="262"/>
      <c r="J8" s="262"/>
      <c r="K8" s="262"/>
      <c r="L8" s="79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35">
      <c r="A9" s="802" t="s">
        <v>19</v>
      </c>
      <c r="B9" s="265">
        <v>2</v>
      </c>
      <c r="C9" s="16">
        <f>('from2 งานยุทธฯ-1จัดทำสารสนเทศฯ'!B10+'from2. งานยุทธฯ-2ประยุกต์'!B12)/2</f>
        <v>14.691326530612244</v>
      </c>
      <c r="D9" s="16">
        <f>('from2 งานยุทธฯ-1จัดทำสารสนเทศฯ'!C10+'from2. งานยุทธฯ-2ประยุกต์'!C12)/2</f>
        <v>15.051445578231293</v>
      </c>
      <c r="E9" s="16">
        <f>('from2 งานยุทธฯ-1จัดทำสารสนเทศฯ'!D10+'from2. งานยุทธฯ-2ประยุกต์'!D12)/2</f>
        <v>36.087159863945573</v>
      </c>
      <c r="F9" s="16">
        <f>('from2 งานยุทธฯ-1จัดทำสารสนเทศฯ'!E10+'from2. งานยุทธฯ-2ประยุกต์'!E12)/2</f>
        <v>34.170068027210881</v>
      </c>
      <c r="G9" s="267">
        <f>('from2 งานยุทธฯ-1จัดทำสารสนเทศฯ'!F10+'from2. งานยุทธฯ-2ประยุกต์'!F12)/2</f>
        <v>100</v>
      </c>
      <c r="H9" s="16">
        <f>('from2 งานยุทธฯ-1จัดทำสารสนเทศฯ'!G10+'from2. งานยุทธฯ-2ประยุกต์'!G12)/2</f>
        <v>14.691326530612244</v>
      </c>
      <c r="I9" s="16">
        <f>('from2 งานยุทธฯ-1จัดทำสารสนเทศฯ'!H10+'from2. งานยุทธฯ-2ประยุกต์'!H12)/2</f>
        <v>15.051445578231293</v>
      </c>
      <c r="J9" s="16">
        <f>('from2 งานยุทธฯ-1จัดทำสารสนเทศฯ'!I10+'from2. งานยุทธฯ-2ประยุกต์'!I12)/2</f>
        <v>35.372874149659864</v>
      </c>
      <c r="K9" s="16">
        <f>('from2 งานยุทธฯ-1จัดทำสารสนเทศฯ'!J10+'from2. งานยุทธฯ-2ประยุกต์'!J12)/2</f>
        <v>0</v>
      </c>
      <c r="L9" s="793">
        <f>('from2 งานยุทธฯ-1จัดทำสารสนเทศฯ'!K10+'from2. งานยุทธฯ-2ประยุกต์'!K12)/2</f>
        <v>65.115646258503403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x14ac:dyDescent="0.35">
      <c r="A10" s="797" t="s">
        <v>371</v>
      </c>
      <c r="B10" s="455"/>
      <c r="C10" s="17"/>
      <c r="D10" s="17"/>
      <c r="E10" s="17"/>
      <c r="F10" s="17"/>
      <c r="G10" s="421"/>
      <c r="H10" s="17"/>
      <c r="I10" s="17"/>
      <c r="J10" s="17"/>
      <c r="K10" s="17"/>
      <c r="L10" s="79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x14ac:dyDescent="0.35">
      <c r="A11" s="803" t="s">
        <v>19</v>
      </c>
      <c r="B11" s="455">
        <v>1</v>
      </c>
      <c r="C11" s="17">
        <f>'from3 งานยุทธฯ-ฐานราก'!B9</f>
        <v>14.964285714285714</v>
      </c>
      <c r="D11" s="17">
        <f>'from3 งานยุทธฯ-ฐานราก'!C9</f>
        <v>25.107142857142854</v>
      </c>
      <c r="E11" s="17">
        <f>'from3 งานยุทธฯ-ฐานราก'!D9</f>
        <v>33.664285714285711</v>
      </c>
      <c r="F11" s="17">
        <f>'from3 งานยุทธฯ-ฐานราก'!E9</f>
        <v>26.264285714285712</v>
      </c>
      <c r="G11" s="421">
        <f>'from3 งานยุทธฯ-ฐานราก'!F9</f>
        <v>100</v>
      </c>
      <c r="H11" s="17">
        <f>'from3 งานยุทธฯ-ฐานราก'!G9</f>
        <v>14.964285714285714</v>
      </c>
      <c r="I11" s="17">
        <f>'from3 งานยุทธฯ-ฐานราก'!H9</f>
        <v>21.392857142857146</v>
      </c>
      <c r="J11" s="17">
        <f>'from3 งานยุทธฯ-ฐานราก'!I9</f>
        <v>36.235714285714288</v>
      </c>
      <c r="K11" s="17">
        <f>'from3 งานยุทธฯ-ฐานราก'!J9</f>
        <v>0</v>
      </c>
      <c r="L11" s="794">
        <f>'from3 งานยุทธฯ-ฐานราก'!K9</f>
        <v>72.592857142857142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 x14ac:dyDescent="0.35">
      <c r="A12" s="804" t="s">
        <v>20</v>
      </c>
      <c r="B12" s="17"/>
      <c r="C12" s="17">
        <f t="shared" ref="C12:I12" si="0">(C7+C9+C11)/3</f>
        <v>17.404988823639616</v>
      </c>
      <c r="D12" s="17">
        <f t="shared" si="0"/>
        <v>22.491925806409927</v>
      </c>
      <c r="E12" s="17">
        <f>(E7+E9+E11)/3</f>
        <v>31.215818991414228</v>
      </c>
      <c r="F12" s="17">
        <f t="shared" si="0"/>
        <v>28.887266378536214</v>
      </c>
      <c r="G12" s="421">
        <f t="shared" si="0"/>
        <v>100</v>
      </c>
      <c r="H12" s="17">
        <f t="shared" si="0"/>
        <v>17.602519687837148</v>
      </c>
      <c r="I12" s="17">
        <f t="shared" si="0"/>
        <v>21.056299704117166</v>
      </c>
      <c r="J12" s="17">
        <f t="shared" ref="J12:K12" si="1">(J7+J9)/2</f>
        <v>29.140615612341804</v>
      </c>
      <c r="K12" s="17">
        <f t="shared" si="1"/>
        <v>0</v>
      </c>
      <c r="L12" s="795">
        <f>(L7+L9+L11)/3</f>
        <v>69.979282710235097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 x14ac:dyDescent="0.35">
      <c r="A13" s="4"/>
      <c r="B13" s="4"/>
      <c r="C13" s="4"/>
      <c r="D13" s="11"/>
      <c r="E13" s="18"/>
      <c r="F13" s="19"/>
      <c r="G13" s="4"/>
      <c r="H13" s="4"/>
      <c r="I13" s="11"/>
      <c r="J13" s="19"/>
      <c r="K13" s="1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35">
      <c r="A14" s="1"/>
      <c r="B14" s="6"/>
      <c r="C14" s="6"/>
      <c r="D14" s="6"/>
      <c r="E14" s="6"/>
      <c r="F14" s="6"/>
      <c r="G14" s="6"/>
      <c r="H14" s="1"/>
      <c r="I14" s="2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 x14ac:dyDescent="0.35">
      <c r="A15" s="8" t="s">
        <v>358</v>
      </c>
      <c r="B15" s="456">
        <f ca="1">TODAY()</f>
        <v>45481</v>
      </c>
      <c r="D15" s="22"/>
      <c r="E15" s="22"/>
      <c r="F15" s="22"/>
      <c r="G15" s="22"/>
      <c r="H15" s="2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21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1" customHeight="1" x14ac:dyDescent="0.35">
      <c r="A17" s="4"/>
      <c r="B17" s="4"/>
      <c r="C17" s="2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35">
      <c r="A18" s="4"/>
      <c r="B18" s="4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35">
      <c r="A19" s="4"/>
      <c r="B19" s="4"/>
      <c r="C19" s="2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3">
    <mergeCell ref="C3:L3"/>
    <mergeCell ref="C4:G4"/>
    <mergeCell ref="H4:L4"/>
  </mergeCells>
  <printOptions horizontalCentered="1"/>
  <pageMargins left="0.70866141732283472" right="0.70866141732283472" top="0.74803149606299213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form1. งานพื้นฐาน</vt:lpstr>
      <vt:lpstr>from2 งานยุทธฯ-1จัดทำสารสนเทศฯ</vt:lpstr>
      <vt:lpstr>from2. งานยุทธฯ-2ประยุกต์</vt:lpstr>
      <vt:lpstr>from3 งานยุทธฯ-ฐานราก</vt:lpstr>
      <vt:lpstr>สรุป1+2+3</vt:lpstr>
      <vt:lpstr>'form1. งานพื้นฐาน'!Print_Area</vt:lpstr>
      <vt:lpstr>'from2 งานยุทธฯ-1จัดทำสารสนเทศฯ'!Print_Area</vt:lpstr>
      <vt:lpstr>'from2. งานยุทธฯ-2ประยุกต์'!Print_Area</vt:lpstr>
      <vt:lpstr>'from3 งานยุทธฯ-ฐานราก'!Print_Area</vt:lpstr>
      <vt:lpstr>'form1. งานพื้นฐาน'!Print_Titles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วรัตติกาล พันหนองหว้า</dc:creator>
  <cp:lastModifiedBy>กนกวรรณ นันขุนทด</cp:lastModifiedBy>
  <cp:lastPrinted>2024-07-08T07:39:09Z</cp:lastPrinted>
  <dcterms:created xsi:type="dcterms:W3CDTF">2023-12-19T01:05:59Z</dcterms:created>
  <dcterms:modified xsi:type="dcterms:W3CDTF">2024-07-08T08:25:25Z</dcterms:modified>
</cp:coreProperties>
</file>